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trono365.sharepoint.com/sites/Standards/Shared Documents/Team member files/Jouaneh/Building Codes/Energy Codes/IECC/2024/Commercial/Electric Power and Lighting/proposal groupings/"/>
    </mc:Choice>
  </mc:AlternateContent>
  <xr:revisionPtr revIDLastSave="6" documentId="8_{BCCEBF63-A933-4CED-B633-6EF9A6D169F6}" xr6:coauthVersionLast="47" xr6:coauthVersionMax="47" xr10:uidLastSave="{F72C6487-C107-4420-B91A-60152A19A171}"/>
  <bookViews>
    <workbookView xWindow="28680" yWindow="-120" windowWidth="29040" windowHeight="15840" xr2:uid="{E56BFD49-7C46-4CCD-BB8C-A7A1D4D6F8B5}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Print_Area" localSheetId="0">Sheet1!$A$1:$H$15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1" i="1"/>
  <c r="E15" i="1"/>
  <c r="E31" i="1"/>
  <c r="E33" i="1"/>
  <c r="E34" i="1"/>
  <c r="E35" i="1"/>
  <c r="E36" i="1"/>
  <c r="E32" i="1"/>
  <c r="E29" i="1"/>
  <c r="E28" i="1"/>
  <c r="E30" i="1"/>
  <c r="E27" i="1" l="1"/>
  <c r="E26" i="1"/>
  <c r="E39" i="1"/>
  <c r="E38" i="1"/>
  <c r="E25" i="1"/>
  <c r="E24" i="1"/>
  <c r="E23" i="1"/>
  <c r="E22" i="1"/>
  <c r="E21" i="1"/>
  <c r="E20" i="1"/>
  <c r="E19" i="1"/>
  <c r="E18" i="1"/>
  <c r="E17" i="1"/>
  <c r="E12" i="1"/>
  <c r="J18" i="2"/>
  <c r="J14" i="2"/>
  <c r="J9" i="2"/>
  <c r="J5" i="2"/>
  <c r="B24" i="2"/>
  <c r="B26" i="2" s="1"/>
  <c r="B27" i="2" l="1"/>
</calcChain>
</file>

<file path=xl/sharedStrings.xml><?xml version="1.0" encoding="utf-8"?>
<sst xmlns="http://schemas.openxmlformats.org/spreadsheetml/2006/main" count="191" uniqueCount="139">
  <si>
    <t>EDITORIAL (3)</t>
  </si>
  <si>
    <t>APPENDIX CC ZERO ENERGY RENEWABLES REVISIONS (12)</t>
  </si>
  <si>
    <t>MANDATORY RENEWABLES REQUIREMENTS FOR SECTION C405 (6)</t>
  </si>
  <si>
    <t>DATA CENTERS (4)</t>
  </si>
  <si>
    <t>Electric Vehicles (3)</t>
  </si>
  <si>
    <t>Metering and Monitoring (4)</t>
  </si>
  <si>
    <t>Dwelling Unit and Sleeping Unit Lighting (5)</t>
  </si>
  <si>
    <t>Interior Lighting Power (9)</t>
  </si>
  <si>
    <t>Exterior Lighting Power (7)</t>
  </si>
  <si>
    <t>Lighting Controls and Safety (3)</t>
  </si>
  <si>
    <t>Multilevel Lighting Controls (i.e. Dimming) (6)</t>
  </si>
  <si>
    <t>Luminaire Level Lighting Controls (3)</t>
  </si>
  <si>
    <t>Transformers (2)</t>
  </si>
  <si>
    <t>Alterations (2)</t>
  </si>
  <si>
    <t>Standalone Proposals (8)</t>
  </si>
  <si>
    <t>Daylight Responsive Controls (7)</t>
  </si>
  <si>
    <t>Scoping (1)</t>
  </si>
  <si>
    <t>Qty</t>
  </si>
  <si>
    <t>Complexity</t>
  </si>
  <si>
    <t>proposals per meeting</t>
  </si>
  <si>
    <t>minutes per proposal</t>
  </si>
  <si>
    <t>MTG</t>
  </si>
  <si>
    <t>HARD</t>
  </si>
  <si>
    <t>EASY</t>
  </si>
  <si>
    <t>MEDIUM</t>
  </si>
  <si>
    <t>2,
3,
4</t>
  </si>
  <si>
    <t>5,
6</t>
  </si>
  <si>
    <t>7,
8,
9</t>
  </si>
  <si>
    <t>10,
11</t>
  </si>
  <si>
    <t>Subject Matter</t>
  </si>
  <si>
    <t>Proposal Number</t>
  </si>
  <si>
    <t>Disposition</t>
  </si>
  <si>
    <t>Reason</t>
  </si>
  <si>
    <t>Vote
(Y-N-A, CNV)</t>
  </si>
  <si>
    <t>C405</t>
  </si>
  <si>
    <t>Michael Myer</t>
  </si>
  <si>
    <t>C103.2</t>
  </si>
  <si>
    <t>Bruce Swiecicki</t>
  </si>
  <si>
    <t>Jack Bailey</t>
  </si>
  <si>
    <t>Steven Rosenstock</t>
  </si>
  <si>
    <t>Diana Burk</t>
  </si>
  <si>
    <t>C405.14</t>
  </si>
  <si>
    <t>Bryan Holland</t>
  </si>
  <si>
    <t>Alex Smith</t>
  </si>
  <si>
    <t>Charles Eley</t>
  </si>
  <si>
    <t>C405.15</t>
  </si>
  <si>
    <t>Renewable energy exception</t>
  </si>
  <si>
    <t>C405.15.1</t>
  </si>
  <si>
    <t>Renewable energy in small buildings</t>
  </si>
  <si>
    <t>On-site renewables modifications</t>
  </si>
  <si>
    <t>On-site renewable energy systems</t>
  </si>
  <si>
    <t>C405.15.2</t>
  </si>
  <si>
    <t>Off-site renewable energy udpate</t>
  </si>
  <si>
    <t>C405.15.2.1</t>
  </si>
  <si>
    <t>Green retail tariffs</t>
  </si>
  <si>
    <t>Renewable energy investment fund</t>
  </si>
  <si>
    <t>C405.2</t>
  </si>
  <si>
    <t>Parking garage controls</t>
  </si>
  <si>
    <t>Jonathan McHugh</t>
  </si>
  <si>
    <t>Lighting controls update in scope</t>
  </si>
  <si>
    <t>C405.9</t>
  </si>
  <si>
    <t>UPS Efficiency resubmittal</t>
  </si>
  <si>
    <t>Nicholas O'Neil</t>
  </si>
  <si>
    <t>Computer room UPS</t>
  </si>
  <si>
    <t>CC102</t>
  </si>
  <si>
    <t>Modify definitons in CC102</t>
  </si>
  <si>
    <t>CD101.4.1</t>
  </si>
  <si>
    <t>Green retail tariffs in glide path</t>
  </si>
  <si>
    <t>Payam Bozorgchami</t>
  </si>
  <si>
    <t>CEPC1-007-22</t>
  </si>
  <si>
    <t>Renewable Energy system comment</t>
  </si>
  <si>
    <t>CED1-009-22</t>
  </si>
  <si>
    <t>CED1-017-22</t>
  </si>
  <si>
    <t>CED1-049-22</t>
  </si>
  <si>
    <t>CED1-050-22</t>
  </si>
  <si>
    <t>CED1-051-22</t>
  </si>
  <si>
    <t>CED1-052-22</t>
  </si>
  <si>
    <t>CED1-053-22</t>
  </si>
  <si>
    <t>CED1-054-22</t>
  </si>
  <si>
    <t>CED1-055-22</t>
  </si>
  <si>
    <t>CED1-056-22</t>
  </si>
  <si>
    <t>CED1-066-22</t>
  </si>
  <si>
    <t>CED1-068-22</t>
  </si>
  <si>
    <t>CED1-078-22</t>
  </si>
  <si>
    <t>CED1-079-22</t>
  </si>
  <si>
    <t>CED1-085-22</t>
  </si>
  <si>
    <t>CED1-208-22</t>
  </si>
  <si>
    <t>CED1-183-22</t>
  </si>
  <si>
    <t>CED1-184-22</t>
  </si>
  <si>
    <t>C405.15.2.2</t>
  </si>
  <si>
    <t>Off-site contract duration</t>
  </si>
  <si>
    <t>Exit Stair LPD</t>
  </si>
  <si>
    <t>Proposal to IBC to Modify Light Levels in Exit Stairs</t>
  </si>
  <si>
    <t>Proposal to IBC to Allow Lighting Controls in Exits</t>
  </si>
  <si>
    <t>Committee Proposal</t>
  </si>
  <si>
    <t>Sleeping units lighting</t>
  </si>
  <si>
    <t>Renewables Info on Construction Documents</t>
  </si>
  <si>
    <t>Renewables revisions</t>
  </si>
  <si>
    <t>Section</t>
  </si>
  <si>
    <t>Proponent</t>
  </si>
  <si>
    <t>email</t>
  </si>
  <si>
    <t>Committee Proposals to IBC (2)</t>
  </si>
  <si>
    <t>Data Centers (2)</t>
  </si>
  <si>
    <t>D</t>
  </si>
  <si>
    <t>Renewables (18)</t>
  </si>
  <si>
    <t>C409.6.1.9</t>
  </si>
  <si>
    <t>C407.3.2</t>
  </si>
  <si>
    <t>C403.11.6</t>
  </si>
  <si>
    <t>C403.10</t>
  </si>
  <si>
    <t>C404.8.3</t>
  </si>
  <si>
    <t>On site renewable - pool covers</t>
  </si>
  <si>
    <t>On site renewable - high capacity gas boilers</t>
  </si>
  <si>
    <t>On site renewable - heat recovery for healthcare</t>
  </si>
  <si>
    <t>On site renewable - additional documents</t>
  </si>
  <si>
    <t>On site renewable - modelling</t>
  </si>
  <si>
    <t>Tabled for further work</t>
  </si>
  <si>
    <t>10-2-1, CNV</t>
  </si>
  <si>
    <t>tabled pending disposition of CEPI-065</t>
  </si>
  <si>
    <t>CED1-010-22</t>
  </si>
  <si>
    <t>CED1-011-22</t>
  </si>
  <si>
    <t>CED1-153-22</t>
  </si>
  <si>
    <t>CED1-154-22</t>
  </si>
  <si>
    <t>CED1-171-22</t>
  </si>
  <si>
    <t>CEDC1-10-22</t>
  </si>
  <si>
    <t>Low-Carbon Fuels</t>
  </si>
  <si>
    <t>Generated by Admin Committee</t>
  </si>
  <si>
    <t>10-0-1, CNV</t>
  </si>
  <si>
    <t>Remove Casino Gaming Exemption</t>
  </si>
  <si>
    <t>Exterior Egress Power Exmption</t>
  </si>
  <si>
    <t>Replacement for CED1-026-22</t>
  </si>
  <si>
    <t>IBC</t>
  </si>
  <si>
    <t>CED1-203-22</t>
  </si>
  <si>
    <t>Additional Efficiency Credit Alterations</t>
  </si>
  <si>
    <t>Referred from Envelope</t>
  </si>
  <si>
    <t>Lighting Scope and Alterations (2)</t>
  </si>
  <si>
    <t>C405.2.2.1</t>
  </si>
  <si>
    <t>Timeswitch programming</t>
  </si>
  <si>
    <t>jon@mchughenergy.com</t>
  </si>
  <si>
    <t>Miscellaneous Lighting 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</si>
</sst>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3" xfId="0" applyBorder="1"/>
    <xf numFmtId="0" fontId="4" fillId="0" borderId="1" xfId="0" applyFon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64" fontId="0" fillId="0" borderId="5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3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ailey\AppData\Local\Microsoft\Windows\INetCache\Content.Outlook\NLZCY0LX\PCD1%20Code%20Change%20Proposal%20Tracking%20x1108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ailey\AppData\Local\Microsoft\Windows\INetCache\Content.Outlook\NLZCY0LX\PCD1%20Code%20Change%20Proposal%20Tracking%20x114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Ref"/>
      <sheetName val="location"/>
      <sheetName val="cost"/>
      <sheetName val="prop"/>
      <sheetName val="CC action"/>
      <sheetName val="recom"/>
      <sheetName val="WG"/>
      <sheetName val="status"/>
      <sheetName val="Code"/>
      <sheetName val="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Megan Hayes</v>
          </cell>
          <cell r="B2" t="str">
            <v>Megan.Hayes@nema.org</v>
          </cell>
        </row>
        <row r="3">
          <cell r="A3" t="str">
            <v>Robert DeVries</v>
          </cell>
          <cell r="B3" t="str">
            <v>rdevries@nuwool.com</v>
          </cell>
        </row>
        <row r="4">
          <cell r="A4" t="str">
            <v>Aaron Gary</v>
          </cell>
          <cell r="B4" t="str">
            <v>aaron.gary@texenergy.org</v>
          </cell>
        </row>
        <row r="5">
          <cell r="A5" t="str">
            <v>Aaron Phillips</v>
          </cell>
          <cell r="B5" t="str">
            <v>aphillips@asphaltroofing.org</v>
          </cell>
        </row>
        <row r="6">
          <cell r="A6" t="str">
            <v>Aaron McEwin</v>
          </cell>
          <cell r="B6" t="str">
            <v>amcewin@jordanskala.com</v>
          </cell>
        </row>
        <row r="7">
          <cell r="A7" t="str">
            <v>Aaron Vandermeulen</v>
          </cell>
          <cell r="B7" t="str">
            <v>aaron@vandermeulenbuilders.com</v>
          </cell>
        </row>
        <row r="8">
          <cell r="A8" t="str">
            <v>Alex Smith</v>
          </cell>
          <cell r="B8" t="str">
            <v>asmith@nahb.org</v>
          </cell>
        </row>
        <row r="9">
          <cell r="A9" t="str">
            <v>Alyson Hallander</v>
          </cell>
          <cell r="B9" t="str">
            <v>alyson.hallander@schoeck.com</v>
          </cell>
        </row>
        <row r="10">
          <cell r="A10" t="str">
            <v>Amanda Hickman</v>
          </cell>
          <cell r="B10" t="str">
            <v>amanda@thehickmangroup.com</v>
          </cell>
        </row>
        <row r="11">
          <cell r="A11" t="str">
            <v>Amy Boyce</v>
          </cell>
          <cell r="B11" t="str">
            <v>amy.boyce@imt.org</v>
          </cell>
        </row>
        <row r="12">
          <cell r="A12" t="str">
            <v>Amy Martino</v>
          </cell>
          <cell r="B12" t="str">
            <v>amartino@buildingsitesynergy.com</v>
          </cell>
        </row>
        <row r="13">
          <cell r="A13" t="str">
            <v>Andrew Poliakoff</v>
          </cell>
          <cell r="B13" t="str">
            <v>andrew.poliakoff@electrifyamerica.com</v>
          </cell>
        </row>
        <row r="14">
          <cell r="A14" t="str">
            <v>Anjana Agarwal</v>
          </cell>
          <cell r="B14" t="str">
            <v>anjana@theadhocgroup.com</v>
          </cell>
        </row>
        <row r="15">
          <cell r="A15" t="str">
            <v>Anthony Palucci</v>
          </cell>
          <cell r="B15" t="str">
            <v>apalucci@annexair.com</v>
          </cell>
        </row>
        <row r="16">
          <cell r="A16" t="str">
            <v>Anurag Goel</v>
          </cell>
          <cell r="B16" t="str">
            <v>agoel@enverid.com</v>
          </cell>
        </row>
        <row r="17">
          <cell r="A17" t="str">
            <v>BCAC</v>
          </cell>
          <cell r="B17" t="str">
            <v>bcac@iccsafe.org</v>
          </cell>
        </row>
        <row r="18">
          <cell r="A18" t="str">
            <v>Bill McHugh</v>
          </cell>
          <cell r="B18" t="str">
            <v>bill@mc-hugh.us</v>
          </cell>
        </row>
        <row r="19">
          <cell r="A19" t="str">
            <v>Bob Zabcik</v>
          </cell>
          <cell r="B19" t="str">
            <v>bob@ztech-consulting.com</v>
          </cell>
        </row>
        <row r="20">
          <cell r="A20" t="str">
            <v>Brian Trimble</v>
          </cell>
          <cell r="B20" t="str">
            <v>btrimble@imiweb.org</v>
          </cell>
        </row>
        <row r="21">
          <cell r="A21" t="str">
            <v>Bruce Swiecicki</v>
          </cell>
          <cell r="B21" t="str">
            <v>bswiecicki@npga.org</v>
          </cell>
        </row>
        <row r="22">
          <cell r="A22" t="str">
            <v>Bryan Holland</v>
          </cell>
          <cell r="B22" t="str">
            <v>bryan.holland@nema.org</v>
          </cell>
        </row>
        <row r="23">
          <cell r="A23" t="str">
            <v>Charles Eley</v>
          </cell>
          <cell r="B23" t="str">
            <v>charles@eley.com</v>
          </cell>
        </row>
        <row r="24">
          <cell r="A24" t="str">
            <v>Charles Haack</v>
          </cell>
          <cell r="B24" t="str">
            <v>chaack@naima.org</v>
          </cell>
        </row>
        <row r="25">
          <cell r="A25" t="str">
            <v>Craig Conner</v>
          </cell>
          <cell r="B25" t="str">
            <v>craig.conner@mac.com</v>
          </cell>
        </row>
        <row r="26">
          <cell r="A26" t="str">
            <v>Dan Wildenhaus</v>
          </cell>
          <cell r="B26" t="str">
            <v>dwildenhaus@trccompanies.com</v>
          </cell>
        </row>
        <row r="27">
          <cell r="A27" t="str">
            <v>Daniel Carroll</v>
          </cell>
          <cell r="B27" t="str">
            <v>daniel.carroll@dos.ny.gov</v>
          </cell>
        </row>
        <row r="28">
          <cell r="A28" t="str">
            <v>Darren Meyers</v>
          </cell>
          <cell r="B28" t="str">
            <v>dmeyers@ieccode.com</v>
          </cell>
        </row>
        <row r="29">
          <cell r="A29" t="str">
            <v>David Baylon</v>
          </cell>
          <cell r="B29" t="str">
            <v>david@davidbaylon.com</v>
          </cell>
        </row>
        <row r="30">
          <cell r="A30" t="str">
            <v>David Bixby</v>
          </cell>
          <cell r="B30" t="str">
            <v>david.bixby@acca.org</v>
          </cell>
        </row>
        <row r="31">
          <cell r="A31" t="str">
            <v>David Hochschild</v>
          </cell>
          <cell r="B31" t="str">
            <v>ken.rider@energy.ca.gov</v>
          </cell>
        </row>
        <row r="32">
          <cell r="A32" t="str">
            <v>David Springer</v>
          </cell>
          <cell r="B32" t="str">
            <v>iecc-ducts2@2050partners.com</v>
          </cell>
        </row>
        <row r="33">
          <cell r="A33" t="str">
            <v>Diana Burk</v>
          </cell>
          <cell r="B33" t="str">
            <v>diana@newbuildings.org</v>
          </cell>
        </row>
        <row r="34">
          <cell r="A34" t="str">
            <v>Don Chandler</v>
          </cell>
          <cell r="B34" t="str">
            <v>don.chandler@aesengr.com</v>
          </cell>
        </row>
        <row r="35">
          <cell r="A35" t="str">
            <v>Duane Jonlin</v>
          </cell>
          <cell r="B35" t="str">
            <v>duane.jonlin@seattle.gov</v>
          </cell>
        </row>
        <row r="36">
          <cell r="A36" t="str">
            <v>Duncan Brown</v>
          </cell>
          <cell r="B36" t="str">
            <v>dbrown@buildings.nyc.gov</v>
          </cell>
        </row>
        <row r="37">
          <cell r="A37" t="str">
            <v>Elizabeth McCollum</v>
          </cell>
          <cell r="B37" t="str">
            <v>iecc-cool-roof@2050partners.com</v>
          </cell>
        </row>
        <row r="38">
          <cell r="A38" t="str">
            <v>Emily Kelly</v>
          </cell>
          <cell r="B38" t="str">
            <v>emily.kelly@chargepoint.com</v>
          </cell>
        </row>
        <row r="39">
          <cell r="A39" t="str">
            <v>Emily Lorenz</v>
          </cell>
          <cell r="B39" t="str">
            <v>emilyblorenz@gmail.com</v>
          </cell>
        </row>
        <row r="40">
          <cell r="A40" t="str">
            <v>Emily Morin</v>
          </cell>
          <cell r="B40" t="str">
            <v>emorin@smartsurfacescoalition.org</v>
          </cell>
        </row>
        <row r="41">
          <cell r="A41" t="str">
            <v>Emily Toto</v>
          </cell>
          <cell r="B41" t="str">
            <v>etoto@ashrae.org</v>
          </cell>
        </row>
        <row r="42">
          <cell r="A42" t="str">
            <v>Evan Green</v>
          </cell>
          <cell r="B42" t="str">
            <v>evan@ecotope.com</v>
          </cell>
        </row>
        <row r="43">
          <cell r="A43" t="str">
            <v>Gary Klein</v>
          </cell>
          <cell r="B43" t="str">
            <v>iecc-pipe-insulation@2050partners.com</v>
          </cell>
        </row>
        <row r="44">
          <cell r="A44" t="str">
            <v>Gayathri Vijayakumar</v>
          </cell>
          <cell r="B44" t="str">
            <v>gayathri@swinter.com</v>
          </cell>
        </row>
        <row r="45">
          <cell r="A45" t="str">
            <v>Gil Rossmiller</v>
          </cell>
          <cell r="B45" t="str">
            <v>gilrossmiller@coloradocode.net</v>
          </cell>
        </row>
        <row r="46">
          <cell r="A46" t="str">
            <v>Glen Clapper</v>
          </cell>
          <cell r="B46" t="str">
            <v>gclapper@nrca.net</v>
          </cell>
        </row>
        <row r="47">
          <cell r="A47" t="str">
            <v>Glenn Heinmiller</v>
          </cell>
          <cell r="B47" t="str">
            <v>glenn@lampartners.com</v>
          </cell>
        </row>
        <row r="48">
          <cell r="A48" t="str">
            <v>Glory O'Brien</v>
          </cell>
          <cell r="B48" t="str">
            <v>glory.obrien@westernmechanicalsolutions.com</v>
          </cell>
        </row>
        <row r="49">
          <cell r="A49" t="str">
            <v>Greg Johnson</v>
          </cell>
          <cell r="B49" t="str">
            <v>gjohnsonconsulting@gmail.com</v>
          </cell>
        </row>
        <row r="50">
          <cell r="A50" t="str">
            <v>Harold Jepsen</v>
          </cell>
          <cell r="B50" t="str">
            <v>harold.jepsen@legrand.us</v>
          </cell>
        </row>
        <row r="51">
          <cell r="A51" t="str">
            <v>Helen Sanders</v>
          </cell>
          <cell r="B51" t="str">
            <v>helen.sanders@Technoform.com</v>
          </cell>
        </row>
        <row r="52">
          <cell r="A52" t="str">
            <v>Hope Medina</v>
          </cell>
          <cell r="B52" t="str">
            <v>hmedina@coloradocode.net</v>
          </cell>
        </row>
        <row r="53">
          <cell r="A53" t="str">
            <v>Howard Ahern</v>
          </cell>
          <cell r="B53" t="str">
            <v>howard.ahern@airexmfg.com</v>
          </cell>
        </row>
        <row r="54">
          <cell r="A54" t="str">
            <v>Ingrid Malmgren</v>
          </cell>
          <cell r="B54" t="str">
            <v>imalmgren@pluginamerica.org</v>
          </cell>
        </row>
        <row r="55">
          <cell r="A55" t="str">
            <v>Jack Bailey</v>
          </cell>
          <cell r="B55" t="str">
            <v>jbailey@oneluxstudio.com</v>
          </cell>
        </row>
        <row r="56">
          <cell r="A56" t="str">
            <v>James Ranfone</v>
          </cell>
          <cell r="B56" t="str">
            <v>jranfone@aga.org</v>
          </cell>
        </row>
        <row r="57">
          <cell r="A57" t="str">
            <v>Jay Crandell</v>
          </cell>
          <cell r="B57" t="str">
            <v>jcrandell@aresconsulting.biz</v>
          </cell>
        </row>
        <row r="58">
          <cell r="A58" t="str">
            <v>Jeff Bradley</v>
          </cell>
          <cell r="B58" t="str">
            <v>jbradley@awc.org</v>
          </cell>
        </row>
        <row r="59">
          <cell r="A59" t="str">
            <v>Jeff Mang</v>
          </cell>
          <cell r="B59" t="str">
            <v>jeff@jcmangconsulting.com</v>
          </cell>
        </row>
        <row r="60">
          <cell r="A60" t="str">
            <v>Jenny Hernandez</v>
          </cell>
          <cell r="B60" t="str">
            <v>jehernandez@las-cruces.org</v>
          </cell>
        </row>
        <row r="61">
          <cell r="A61" t="str">
            <v>Jeremy Williams</v>
          </cell>
          <cell r="B61" t="str">
            <v>jeremy.williams@ee.doe.gov</v>
          </cell>
        </row>
        <row r="62">
          <cell r="A62" t="str">
            <v>Joe Cain</v>
          </cell>
          <cell r="B62" t="str">
            <v>JoeCainPE@gmail.com</v>
          </cell>
        </row>
        <row r="63">
          <cell r="A63" t="str">
            <v>John Bade</v>
          </cell>
          <cell r="B63" t="str">
            <v>johnbade@2050partners.com</v>
          </cell>
        </row>
        <row r="64">
          <cell r="A64" t="str">
            <v>John Woestman</v>
          </cell>
          <cell r="B64" t="str">
            <v>jwoestman@kellencompany.com</v>
          </cell>
        </row>
        <row r="65">
          <cell r="A65" t="str">
            <v>Jonathan Humble</v>
          </cell>
          <cell r="B65" t="str">
            <v>Jhumble@steel.org</v>
          </cell>
        </row>
        <row r="66">
          <cell r="A66" t="str">
            <v>Jonathan McHugh</v>
          </cell>
          <cell r="B66" t="str">
            <v>jon@mchughenergy.com</v>
          </cell>
        </row>
        <row r="67">
          <cell r="A67" t="str">
            <v>Justin Koscher</v>
          </cell>
          <cell r="B67" t="str">
            <v>jkoscher@pima.org</v>
          </cell>
        </row>
        <row r="68">
          <cell r="A68" t="str">
            <v>Kim Cheslak</v>
          </cell>
          <cell r="B68" t="str">
            <v>kim@newbuildings.org</v>
          </cell>
        </row>
        <row r="69">
          <cell r="A69" t="str">
            <v>Laura Petrillo-Groh</v>
          </cell>
          <cell r="B69" t="str">
            <v>lpetrillo-groh@ahrinet.org</v>
          </cell>
        </row>
        <row r="70">
          <cell r="A70" t="str">
            <v>Leonard Sciarra</v>
          </cell>
          <cell r="B70" t="str">
            <v>leonard.sciarra@gmail.com</v>
          </cell>
        </row>
        <row r="71">
          <cell r="A71" t="str">
            <v>Lisa Rosenow</v>
          </cell>
          <cell r="B71" t="str">
            <v>lrosenow@evergreen-tech.net</v>
          </cell>
        </row>
        <row r="72">
          <cell r="A72" t="str">
            <v>Marcin Pazera</v>
          </cell>
          <cell r="B72" t="str">
            <v>mpazera@pima.org</v>
          </cell>
        </row>
        <row r="73">
          <cell r="A73" t="str">
            <v>Marian Goebes</v>
          </cell>
          <cell r="B73" t="str">
            <v>iecc-sf-hrv-erv@2050partners.com</v>
          </cell>
        </row>
        <row r="74">
          <cell r="A74" t="str">
            <v>Mark Lyles</v>
          </cell>
          <cell r="B74" t="str">
            <v>markl@newbuildings.org</v>
          </cell>
        </row>
        <row r="75">
          <cell r="A75" t="str">
            <v>Martha Vangeem</v>
          </cell>
          <cell r="B75" t="str">
            <v>martha.vangeem@gmail.com</v>
          </cell>
        </row>
        <row r="76">
          <cell r="A76" t="str">
            <v>Marty Salzberg</v>
          </cell>
          <cell r="B76" t="str">
            <v>mrsmgs1@gmail.com</v>
          </cell>
        </row>
        <row r="77">
          <cell r="A77" t="str">
            <v>Maston Stafford</v>
          </cell>
          <cell r="B77" t="str">
            <v>maston.stafford@texenergy.org</v>
          </cell>
        </row>
        <row r="78">
          <cell r="A78" t="str">
            <v>Maureen Guttman</v>
          </cell>
          <cell r="B78" t="str">
            <v>mguttpgh@aol.com</v>
          </cell>
        </row>
        <row r="79">
          <cell r="A79" t="str">
            <v>Michael Jouaneh</v>
          </cell>
          <cell r="B79" t="str">
            <v>mjouaneh@lutron.com</v>
          </cell>
        </row>
        <row r="80">
          <cell r="A80" t="str">
            <v>Michael Myer</v>
          </cell>
          <cell r="B80" t="str">
            <v>michael.myer@pnnl.gov</v>
          </cell>
        </row>
        <row r="81">
          <cell r="A81" t="str">
            <v>Michael Tillou</v>
          </cell>
          <cell r="B81" t="str">
            <v>michael.tillou@pnnl.gov</v>
          </cell>
        </row>
        <row r="82">
          <cell r="A82" t="str">
            <v>Mike Fischer</v>
          </cell>
          <cell r="B82" t="str">
            <v>mfischer@kellencompany.com</v>
          </cell>
        </row>
        <row r="83">
          <cell r="A83" t="str">
            <v>Mike Kennedy</v>
          </cell>
          <cell r="B83" t="str">
            <v>mikekennedy@energysims.com</v>
          </cell>
        </row>
        <row r="84">
          <cell r="A84" t="str">
            <v>Mike Moore</v>
          </cell>
          <cell r="B84" t="str">
            <v>mmoore@statorllc.com</v>
          </cell>
        </row>
        <row r="85">
          <cell r="A85" t="str">
            <v>Mike Nugent</v>
          </cell>
          <cell r="B85" t="str">
            <v>bcac@iccsafe.org</v>
          </cell>
        </row>
        <row r="86">
          <cell r="A86" t="str">
            <v>Mike Waite</v>
          </cell>
          <cell r="B86" t="str">
            <v>mwaite@aceee.org</v>
          </cell>
        </row>
        <row r="87">
          <cell r="A87" t="str">
            <v>Noelani Derrickson</v>
          </cell>
          <cell r="B87" t="str">
            <v>nderrickson@tesla.com</v>
          </cell>
        </row>
        <row r="88">
          <cell r="A88" t="str">
            <v>Nicholas O'Neil</v>
          </cell>
          <cell r="B88" t="str">
            <v>noneil@energy350.com</v>
          </cell>
        </row>
        <row r="89">
          <cell r="A89" t="str">
            <v>Nick Thompson</v>
          </cell>
          <cell r="B89" t="str">
            <v>nick.thompson@cityofaspen.com</v>
          </cell>
        </row>
        <row r="90">
          <cell r="A90" t="str">
            <v>Patricia Chawla</v>
          </cell>
          <cell r="B90" t="str">
            <v>patricia.chawla@austinenergy.com</v>
          </cell>
        </row>
        <row r="91">
          <cell r="A91" t="str">
            <v>Paula Zimin</v>
          </cell>
          <cell r="B91" t="str">
            <v>pzimin@swinter.com</v>
          </cell>
        </row>
        <row r="92">
          <cell r="A92" t="str">
            <v>Payam Bozorgchami</v>
          </cell>
          <cell r="B92" t="str">
            <v>payam.bozorgchami@energy.ca.gov</v>
          </cell>
        </row>
        <row r="93">
          <cell r="A93" t="str">
            <v>Reid Hart</v>
          </cell>
          <cell r="B93" t="str">
            <v>reid.hart.pe@gmail.com</v>
          </cell>
        </row>
        <row r="94">
          <cell r="A94" t="str">
            <v>Renee Lani</v>
          </cell>
          <cell r="B94" t="str">
            <v>rlani@apga.org</v>
          </cell>
        </row>
        <row r="95">
          <cell r="A95" t="str">
            <v>Robby Schwarz</v>
          </cell>
          <cell r="B95" t="str">
            <v>robby@btankinc.com</v>
          </cell>
        </row>
        <row r="96">
          <cell r="A96" t="str">
            <v>Robert Obrien</v>
          </cell>
          <cell r="B96" t="str">
            <v>robrien@noraweb.org</v>
          </cell>
        </row>
        <row r="97">
          <cell r="A97" t="str">
            <v>Ryan Meres</v>
          </cell>
          <cell r="B97" t="str">
            <v>ryan.meres@gmail.com</v>
          </cell>
        </row>
        <row r="98">
          <cell r="A98" t="str">
            <v>Ryohei Hinokuma</v>
          </cell>
          <cell r="B98" t="str">
            <v>ryohei.hinokuma@daikinus.com</v>
          </cell>
        </row>
        <row r="99">
          <cell r="A99" t="str">
            <v>Sam Bauer</v>
          </cell>
          <cell r="B99" t="str">
            <v>sam@theadhocgroup.com</v>
          </cell>
        </row>
        <row r="100">
          <cell r="A100" t="str">
            <v>Scott Fenwick</v>
          </cell>
          <cell r="B100" t="str">
            <v>sfenwick@cleanfuels.org</v>
          </cell>
        </row>
        <row r="101">
          <cell r="A101" t="str">
            <v>Sean Denniston</v>
          </cell>
          <cell r="B101" t="str">
            <v>sean@newbuildings.org</v>
          </cell>
        </row>
        <row r="102">
          <cell r="A102" t="str">
            <v>SEHPCAC</v>
          </cell>
          <cell r="B102" t="str">
            <v>sehpcac@iccsafe.org</v>
          </cell>
        </row>
        <row r="103">
          <cell r="A103" t="str">
            <v>Seth Wiley</v>
          </cell>
          <cell r="B103" t="str">
            <v>seth@siteisreal.com</v>
          </cell>
        </row>
        <row r="104">
          <cell r="A104" t="str">
            <v>Shannon Corcoran</v>
          </cell>
          <cell r="B104" t="str">
            <v>SCorcoran@aga.org</v>
          </cell>
        </row>
        <row r="105">
          <cell r="A105" t="str">
            <v>Sharon Bonesteel</v>
          </cell>
          <cell r="B105" t="str">
            <v>sharon.bonesteel@srpnet.com</v>
          </cell>
        </row>
        <row r="106">
          <cell r="A106" t="str">
            <v>Stacy Miller</v>
          </cell>
          <cell r="B106" t="str">
            <v>stacy.miller@minneapolismn.gov</v>
          </cell>
        </row>
        <row r="107">
          <cell r="A107" t="str">
            <v>Sumit Sunthankar</v>
          </cell>
          <cell r="B107" t="str">
            <v>ssunthankar@ciscocems.com</v>
          </cell>
        </row>
        <row r="108">
          <cell r="A108" t="str">
            <v>Ted Williams</v>
          </cell>
          <cell r="B108" t="str">
            <v>ngdllc@outlook.com</v>
          </cell>
        </row>
        <row r="109">
          <cell r="A109" t="str">
            <v>Theresa Weston</v>
          </cell>
          <cell r="B109" t="str">
            <v>holtweston88@gmail.com</v>
          </cell>
        </row>
        <row r="110">
          <cell r="A110" t="str">
            <v>Thomas Culp</v>
          </cell>
          <cell r="B110" t="str">
            <v>culp@birchpointconsulting.com</v>
          </cell>
        </row>
        <row r="111">
          <cell r="A111" t="str">
            <v>Thomas Nagy</v>
          </cell>
          <cell r="B111" t="str">
            <v>tnagy@enverid.com</v>
          </cell>
        </row>
        <row r="112">
          <cell r="A112" t="str">
            <v>Vincent Martinez</v>
          </cell>
          <cell r="B112" t="str">
            <v>martinez@architecture2030.org</v>
          </cell>
        </row>
        <row r="113">
          <cell r="A113" t="str">
            <v>Vladimir Kochkin</v>
          </cell>
          <cell r="B113" t="str">
            <v>vkochkin@nahb.org</v>
          </cell>
        </row>
        <row r="114">
          <cell r="A114" t="str">
            <v>Wayne Stoppelmoor</v>
          </cell>
          <cell r="B114" t="str">
            <v>wayne.stoppelmoor@schneider-electric.com</v>
          </cell>
        </row>
        <row r="115">
          <cell r="A115" t="str">
            <v>Wesley Hall</v>
          </cell>
          <cell r="B115" t="str">
            <v>wes.hall@reflectixinc.com</v>
          </cell>
        </row>
        <row r="116">
          <cell r="A116" t="str">
            <v>amy schmidt</v>
          </cell>
          <cell r="B116" t="str">
            <v>Amy_Schmidt@americanchemistry.com</v>
          </cell>
        </row>
        <row r="117">
          <cell r="A117" t="str">
            <v>Jeffrey Shapiro</v>
          </cell>
          <cell r="B117" t="str">
            <v>jeff.shapiro@intlcodeconsultants.com</v>
          </cell>
        </row>
        <row r="118">
          <cell r="A118" t="str">
            <v>IECC CE Envelope</v>
          </cell>
        </row>
        <row r="119">
          <cell r="A119" t="str">
            <v>IECC CE HVACR</v>
          </cell>
        </row>
        <row r="120">
          <cell r="A120" t="str">
            <v>IECC CE Econ Modeling</v>
          </cell>
        </row>
        <row r="121">
          <cell r="A121" t="str">
            <v>IECC RE Elec</v>
          </cell>
        </row>
        <row r="122">
          <cell r="A122" t="str">
            <v>IECC RE HVACR</v>
          </cell>
        </row>
        <row r="123">
          <cell r="A123" t="str">
            <v>IECC CE Elec</v>
          </cell>
        </row>
        <row r="124">
          <cell r="A124" t="str">
            <v>William Fay</v>
          </cell>
          <cell r="B124" t="str">
            <v>bill@energyefficientcodes.org</v>
          </cell>
        </row>
        <row r="125">
          <cell r="A125" t="str">
            <v>Steven Rosenstock</v>
          </cell>
          <cell r="B125" t="str">
            <v>srosenstock@eei.org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 breakdown"/>
      <sheetName val="Ref"/>
      <sheetName val="location"/>
      <sheetName val="cost"/>
      <sheetName val="prop"/>
      <sheetName val="CC action"/>
      <sheetName val="recom"/>
      <sheetName val="WG"/>
      <sheetName val="status"/>
      <sheetName val="Code"/>
      <sheetName val="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Megan Hayes</v>
          </cell>
          <cell r="B2" t="str">
            <v>Megan.Hayes@nema.org</v>
          </cell>
        </row>
        <row r="3">
          <cell r="A3" t="str">
            <v>Robert DeVries</v>
          </cell>
          <cell r="B3" t="str">
            <v>rdevries@nuwool.com</v>
          </cell>
        </row>
        <row r="4">
          <cell r="A4" t="str">
            <v>Aaron Gary</v>
          </cell>
          <cell r="B4" t="str">
            <v>aaron.gary@texenergy.org</v>
          </cell>
        </row>
        <row r="5">
          <cell r="A5" t="str">
            <v>Aaron Phillips</v>
          </cell>
          <cell r="B5" t="str">
            <v>aphillips@asphaltroofing.org</v>
          </cell>
        </row>
        <row r="6">
          <cell r="A6" t="str">
            <v>Aaron McEwin</v>
          </cell>
          <cell r="B6" t="str">
            <v>amcewin@jordanskala.com</v>
          </cell>
        </row>
        <row r="7">
          <cell r="A7" t="str">
            <v>Aaron Vandermeulen</v>
          </cell>
          <cell r="B7" t="str">
            <v>aaron@vandermeulenbuilders.com</v>
          </cell>
        </row>
        <row r="8">
          <cell r="A8" t="str">
            <v>Alex Smith</v>
          </cell>
          <cell r="B8" t="str">
            <v>asmith@nahb.org</v>
          </cell>
        </row>
        <row r="9">
          <cell r="A9" t="str">
            <v>Alyson Hallander</v>
          </cell>
          <cell r="B9" t="str">
            <v>alyson.hallander@schoeck.com</v>
          </cell>
        </row>
        <row r="10">
          <cell r="A10" t="str">
            <v>Amanda Hickman</v>
          </cell>
          <cell r="B10" t="str">
            <v>amanda@thehickmangroup.com</v>
          </cell>
        </row>
        <row r="11">
          <cell r="A11" t="str">
            <v>Amy Boyce</v>
          </cell>
          <cell r="B11" t="str">
            <v>amy.boyce@imt.org</v>
          </cell>
        </row>
        <row r="12">
          <cell r="A12" t="str">
            <v>Amy Martino</v>
          </cell>
          <cell r="B12" t="str">
            <v>amartino@buildingsitesynergy.com</v>
          </cell>
        </row>
        <row r="13">
          <cell r="A13" t="str">
            <v>Andrew Poliakoff</v>
          </cell>
          <cell r="B13" t="str">
            <v>andrew.poliakoff@electrifyamerica.com</v>
          </cell>
        </row>
        <row r="14">
          <cell r="A14" t="str">
            <v>Anjana Agarwal</v>
          </cell>
          <cell r="B14" t="str">
            <v>anjana@theadhocgroup.com</v>
          </cell>
        </row>
        <row r="15">
          <cell r="A15" t="str">
            <v>Anthony Palucci</v>
          </cell>
          <cell r="B15" t="str">
            <v>apalucci@annexair.com</v>
          </cell>
        </row>
        <row r="16">
          <cell r="A16" t="str">
            <v>Anurag Goel</v>
          </cell>
          <cell r="B16" t="str">
            <v>agoel@enverid.com</v>
          </cell>
        </row>
        <row r="17">
          <cell r="A17" t="str">
            <v>BCAC</v>
          </cell>
          <cell r="B17" t="str">
            <v>bcac@iccsafe.org</v>
          </cell>
        </row>
        <row r="18">
          <cell r="A18" t="str">
            <v>Bill McHugh</v>
          </cell>
          <cell r="B18" t="str">
            <v>bill@mc-hugh.us</v>
          </cell>
        </row>
        <row r="19">
          <cell r="A19" t="str">
            <v>Bob Zabcik</v>
          </cell>
          <cell r="B19" t="str">
            <v>bob@ztech-consulting.com</v>
          </cell>
        </row>
        <row r="20">
          <cell r="A20" t="str">
            <v>Brian Trimble</v>
          </cell>
          <cell r="B20" t="str">
            <v>btrimble@imiweb.org</v>
          </cell>
        </row>
        <row r="21">
          <cell r="A21" t="str">
            <v>Bruce Swiecicki</v>
          </cell>
          <cell r="B21" t="str">
            <v>bswiecicki@npga.org</v>
          </cell>
        </row>
        <row r="22">
          <cell r="A22" t="str">
            <v>Bryan Holland</v>
          </cell>
          <cell r="B22" t="str">
            <v>bryan.holland@nema.org</v>
          </cell>
        </row>
        <row r="23">
          <cell r="A23" t="str">
            <v>Charles Eley</v>
          </cell>
          <cell r="B23" t="str">
            <v>charles@eley.com</v>
          </cell>
        </row>
        <row r="24">
          <cell r="A24" t="str">
            <v>Charles Haack</v>
          </cell>
          <cell r="B24" t="str">
            <v>chaack@naima.org</v>
          </cell>
        </row>
        <row r="25">
          <cell r="A25" t="str">
            <v>Craig Conner</v>
          </cell>
          <cell r="B25" t="str">
            <v>craig.conner@mac.com</v>
          </cell>
        </row>
        <row r="26">
          <cell r="A26" t="str">
            <v>Dan Wildenhaus</v>
          </cell>
          <cell r="B26" t="str">
            <v>dwildenhaus@trccompanies.com</v>
          </cell>
        </row>
        <row r="27">
          <cell r="A27" t="str">
            <v>Daniel Carroll</v>
          </cell>
          <cell r="B27" t="str">
            <v>daniel.carroll@dos.ny.gov</v>
          </cell>
        </row>
        <row r="28">
          <cell r="A28" t="str">
            <v>Darren Meyers</v>
          </cell>
          <cell r="B28" t="str">
            <v>dmeyers@ieccode.com</v>
          </cell>
        </row>
        <row r="29">
          <cell r="A29" t="str">
            <v>David Baylon</v>
          </cell>
          <cell r="B29" t="str">
            <v>david@davidbaylon.com</v>
          </cell>
        </row>
        <row r="30">
          <cell r="A30" t="str">
            <v>David Bixby</v>
          </cell>
          <cell r="B30" t="str">
            <v>david.bixby@acca.org</v>
          </cell>
        </row>
        <row r="31">
          <cell r="A31" t="str">
            <v>David Hochschild</v>
          </cell>
          <cell r="B31" t="str">
            <v>ken.rider@energy.ca.gov</v>
          </cell>
        </row>
        <row r="32">
          <cell r="A32" t="str">
            <v>David Springer</v>
          </cell>
          <cell r="B32" t="str">
            <v>iecc-ducts2@2050partners.com</v>
          </cell>
        </row>
        <row r="33">
          <cell r="A33" t="str">
            <v>Diana Burk</v>
          </cell>
          <cell r="B33" t="str">
            <v>diana@newbuildings.org</v>
          </cell>
        </row>
        <row r="34">
          <cell r="A34" t="str">
            <v>Don Chandler</v>
          </cell>
          <cell r="B34" t="str">
            <v>don.chandler@aesengr.com</v>
          </cell>
        </row>
        <row r="35">
          <cell r="A35" t="str">
            <v>Duane Jonlin</v>
          </cell>
          <cell r="B35" t="str">
            <v>duane.jonlin@seattle.gov</v>
          </cell>
        </row>
        <row r="36">
          <cell r="A36" t="str">
            <v>Duncan Brown</v>
          </cell>
          <cell r="B36" t="str">
            <v>dbrown@buildings.nyc.gov</v>
          </cell>
        </row>
        <row r="37">
          <cell r="A37" t="str">
            <v>Elizabeth McCollum</v>
          </cell>
          <cell r="B37" t="str">
            <v>iecc-cool-roof@2050partners.com</v>
          </cell>
        </row>
        <row r="38">
          <cell r="A38" t="str">
            <v>Emily Kelly</v>
          </cell>
          <cell r="B38" t="str">
            <v>emily.kelly@chargepoint.com</v>
          </cell>
        </row>
        <row r="39">
          <cell r="A39" t="str">
            <v>Emily Lorenz</v>
          </cell>
          <cell r="B39" t="str">
            <v>emilyblorenz@gmail.com</v>
          </cell>
        </row>
        <row r="40">
          <cell r="A40" t="str">
            <v>Emily Morin</v>
          </cell>
          <cell r="B40" t="str">
            <v>emorin@smartsurfacescoalition.org</v>
          </cell>
        </row>
        <row r="41">
          <cell r="A41" t="str">
            <v>Emily Toto</v>
          </cell>
          <cell r="B41" t="str">
            <v>etoto@ashrae.org</v>
          </cell>
        </row>
        <row r="42">
          <cell r="A42" t="str">
            <v>Evan Green</v>
          </cell>
          <cell r="B42" t="str">
            <v>evan@ecotope.com</v>
          </cell>
        </row>
        <row r="43">
          <cell r="A43" t="str">
            <v>Gary Klein</v>
          </cell>
          <cell r="B43" t="str">
            <v>iecc-pipe-insulation@2050partners.com</v>
          </cell>
        </row>
        <row r="44">
          <cell r="A44" t="str">
            <v>Gayathri Vijayakumar</v>
          </cell>
          <cell r="B44" t="str">
            <v>gayathri@swinter.com</v>
          </cell>
        </row>
        <row r="45">
          <cell r="A45" t="str">
            <v>Gil Rossmiller</v>
          </cell>
          <cell r="B45" t="str">
            <v>gilrossmiller@coloradocode.net</v>
          </cell>
        </row>
        <row r="46">
          <cell r="A46" t="str">
            <v>Glen Clapper</v>
          </cell>
          <cell r="B46" t="str">
            <v>gclapper@nrca.net</v>
          </cell>
        </row>
        <row r="47">
          <cell r="A47" t="str">
            <v>Glenn Heinmiller</v>
          </cell>
          <cell r="B47" t="str">
            <v>glenn@lampartners.com</v>
          </cell>
        </row>
        <row r="48">
          <cell r="A48" t="str">
            <v>Glory O'Brien</v>
          </cell>
          <cell r="B48" t="str">
            <v>glory.obrien@westernmechanicalsolutions.com</v>
          </cell>
        </row>
        <row r="49">
          <cell r="A49" t="str">
            <v>Greg Johnson</v>
          </cell>
          <cell r="B49" t="str">
            <v>gjohnsonconsulting@gmail.com</v>
          </cell>
        </row>
        <row r="50">
          <cell r="A50" t="str">
            <v>Harold Jepsen</v>
          </cell>
          <cell r="B50" t="str">
            <v>harold.jepsen@legrand.us</v>
          </cell>
        </row>
        <row r="51">
          <cell r="A51" t="str">
            <v>Helen Sanders</v>
          </cell>
          <cell r="B51" t="str">
            <v>helen.sanders@Technoform.com</v>
          </cell>
        </row>
        <row r="52">
          <cell r="A52" t="str">
            <v>Hope Medina</v>
          </cell>
          <cell r="B52" t="str">
            <v>hmedina@coloradocode.net</v>
          </cell>
        </row>
        <row r="53">
          <cell r="A53" t="str">
            <v>Howard Ahern</v>
          </cell>
          <cell r="B53" t="str">
            <v>howard.ahern@airexmfg.com</v>
          </cell>
        </row>
        <row r="54">
          <cell r="A54" t="str">
            <v>Ingrid Malmgren</v>
          </cell>
          <cell r="B54" t="str">
            <v>imalmgren@pluginamerica.org</v>
          </cell>
        </row>
        <row r="55">
          <cell r="A55" t="str">
            <v>Jack Bailey</v>
          </cell>
          <cell r="B55" t="str">
            <v>jbailey@oneluxstudio.com</v>
          </cell>
        </row>
        <row r="56">
          <cell r="A56" t="str">
            <v>James Ranfone</v>
          </cell>
          <cell r="B56" t="str">
            <v>jranfone@aga.org</v>
          </cell>
        </row>
        <row r="57">
          <cell r="A57" t="str">
            <v>Jay Crandell</v>
          </cell>
          <cell r="B57" t="str">
            <v>jcrandell@aresconsulting.biz</v>
          </cell>
        </row>
        <row r="58">
          <cell r="A58" t="str">
            <v>Jeff Bradley</v>
          </cell>
          <cell r="B58" t="str">
            <v>jbradley@awc.org</v>
          </cell>
        </row>
        <row r="59">
          <cell r="A59" t="str">
            <v>Jeff Mang</v>
          </cell>
          <cell r="B59" t="str">
            <v>jeff@jcmangconsulting.com</v>
          </cell>
        </row>
        <row r="60">
          <cell r="A60" t="str">
            <v>Jenny Hernandez</v>
          </cell>
          <cell r="B60" t="str">
            <v>jehernandez@las-cruces.org</v>
          </cell>
        </row>
        <row r="61">
          <cell r="A61" t="str">
            <v>Jeremy Williams</v>
          </cell>
          <cell r="B61" t="str">
            <v>jeremy.williams@ee.doe.gov</v>
          </cell>
        </row>
        <row r="62">
          <cell r="A62" t="str">
            <v>Joe Cain</v>
          </cell>
          <cell r="B62" t="str">
            <v>JoeCainPE@gmail.com</v>
          </cell>
        </row>
        <row r="63">
          <cell r="A63" t="str">
            <v>John Bade</v>
          </cell>
          <cell r="B63" t="str">
            <v>johnbade@2050partners.com</v>
          </cell>
        </row>
        <row r="64">
          <cell r="A64" t="str">
            <v>John Woestman</v>
          </cell>
          <cell r="B64" t="str">
            <v>jwoestman@kellencompany.com</v>
          </cell>
        </row>
        <row r="65">
          <cell r="A65" t="str">
            <v>Jonathan Humble</v>
          </cell>
          <cell r="B65" t="str">
            <v>Jhumble@steel.org</v>
          </cell>
        </row>
        <row r="66">
          <cell r="A66" t="str">
            <v>Jonathan McHugh</v>
          </cell>
          <cell r="B66" t="str">
            <v>jon@mchughenergy.com</v>
          </cell>
        </row>
        <row r="67">
          <cell r="A67" t="str">
            <v>Justin Koscher</v>
          </cell>
          <cell r="B67" t="str">
            <v>jkoscher@pima.org</v>
          </cell>
        </row>
        <row r="68">
          <cell r="A68" t="str">
            <v>Kim Cheslak</v>
          </cell>
          <cell r="B68" t="str">
            <v>kim@newbuildings.org</v>
          </cell>
        </row>
        <row r="69">
          <cell r="A69" t="str">
            <v>Laura Petrillo-Groh</v>
          </cell>
          <cell r="B69" t="str">
            <v>lpetrillo-groh@ahrinet.org</v>
          </cell>
        </row>
        <row r="70">
          <cell r="A70" t="str">
            <v>Leonard Sciarra</v>
          </cell>
          <cell r="B70" t="str">
            <v>leonard.sciarra@gmail.com</v>
          </cell>
        </row>
        <row r="71">
          <cell r="A71" t="str">
            <v>Lisa Rosenow</v>
          </cell>
          <cell r="B71" t="str">
            <v>lrosenow@evergreen-tech.net</v>
          </cell>
        </row>
        <row r="72">
          <cell r="A72" t="str">
            <v>Marcin Pazera</v>
          </cell>
          <cell r="B72" t="str">
            <v>mpazera@pima.org</v>
          </cell>
        </row>
        <row r="73">
          <cell r="A73" t="str">
            <v>Marian Goebes</v>
          </cell>
          <cell r="B73" t="str">
            <v>iecc-sf-hrv-erv@2050partners.com</v>
          </cell>
        </row>
        <row r="74">
          <cell r="A74" t="str">
            <v>Mark Lyles</v>
          </cell>
          <cell r="B74" t="str">
            <v>markl@newbuildings.org</v>
          </cell>
        </row>
        <row r="75">
          <cell r="A75" t="str">
            <v>Martha Vangeem</v>
          </cell>
          <cell r="B75" t="str">
            <v>martha.vangeem@gmail.com</v>
          </cell>
        </row>
        <row r="76">
          <cell r="A76" t="str">
            <v>Marty Salzberg</v>
          </cell>
          <cell r="B76" t="str">
            <v>mrsmgs1@gmail.com</v>
          </cell>
        </row>
        <row r="77">
          <cell r="A77" t="str">
            <v>Maston Stafford</v>
          </cell>
          <cell r="B77" t="str">
            <v>maston.stafford@texenergy.org</v>
          </cell>
        </row>
        <row r="78">
          <cell r="A78" t="str">
            <v>Maureen Guttman</v>
          </cell>
          <cell r="B78" t="str">
            <v>mguttpgh@aol.com</v>
          </cell>
        </row>
        <row r="79">
          <cell r="A79" t="str">
            <v>Michael Jouaneh</v>
          </cell>
          <cell r="B79" t="str">
            <v>mjouaneh@lutron.com</v>
          </cell>
        </row>
        <row r="80">
          <cell r="A80" t="str">
            <v>Michael Myer</v>
          </cell>
          <cell r="B80" t="str">
            <v>michael.myer@pnnl.gov</v>
          </cell>
        </row>
        <row r="81">
          <cell r="A81" t="str">
            <v>Michael Tillou</v>
          </cell>
          <cell r="B81" t="str">
            <v>michael.tillou@pnnl.gov</v>
          </cell>
        </row>
        <row r="82">
          <cell r="A82" t="str">
            <v>Mike Fischer</v>
          </cell>
          <cell r="B82" t="str">
            <v>mfischer@kellencompany.com</v>
          </cell>
        </row>
        <row r="83">
          <cell r="A83" t="str">
            <v>Mike Kennedy</v>
          </cell>
          <cell r="B83" t="str">
            <v>mikekennedy@energysims.com</v>
          </cell>
        </row>
        <row r="84">
          <cell r="A84" t="str">
            <v>Mike Moore</v>
          </cell>
          <cell r="B84" t="str">
            <v>mmoore@statorllc.com</v>
          </cell>
        </row>
        <row r="85">
          <cell r="A85" t="str">
            <v>Mike Nugent</v>
          </cell>
          <cell r="B85" t="str">
            <v>bcac@iccsafe.org</v>
          </cell>
        </row>
        <row r="86">
          <cell r="A86" t="str">
            <v>Mike Waite</v>
          </cell>
          <cell r="B86" t="str">
            <v>mwaite@aceee.org</v>
          </cell>
        </row>
        <row r="87">
          <cell r="A87" t="str">
            <v>Noelani Derrickson</v>
          </cell>
          <cell r="B87" t="str">
            <v>nderrickson@tesla.com</v>
          </cell>
        </row>
        <row r="88">
          <cell r="A88" t="str">
            <v>Nicholas O'Neil</v>
          </cell>
          <cell r="B88" t="str">
            <v>noneil@energy350.com</v>
          </cell>
        </row>
        <row r="89">
          <cell r="A89" t="str">
            <v>Nick Thompson</v>
          </cell>
          <cell r="B89" t="str">
            <v>nick.thompson@cityofaspen.com</v>
          </cell>
        </row>
        <row r="90">
          <cell r="A90" t="str">
            <v>Patricia Chawla</v>
          </cell>
          <cell r="B90" t="str">
            <v>patricia.chawla@austinenergy.com</v>
          </cell>
        </row>
        <row r="91">
          <cell r="A91" t="str">
            <v>Paula Zimin</v>
          </cell>
          <cell r="B91" t="str">
            <v>pzimin@swinter.com</v>
          </cell>
        </row>
        <row r="92">
          <cell r="A92" t="str">
            <v>Payam Bozorgchami</v>
          </cell>
          <cell r="B92" t="str">
            <v>payam.bozorgchami@energy.ca.gov</v>
          </cell>
        </row>
        <row r="93">
          <cell r="A93" t="str">
            <v>Reid Hart</v>
          </cell>
          <cell r="B93" t="str">
            <v>reid.hart.pe@gmail.com</v>
          </cell>
        </row>
        <row r="94">
          <cell r="A94" t="str">
            <v>Renee Lani</v>
          </cell>
          <cell r="B94" t="str">
            <v>rlani@apga.org</v>
          </cell>
        </row>
        <row r="95">
          <cell r="A95" t="str">
            <v>Robby Schwarz</v>
          </cell>
          <cell r="B95" t="str">
            <v>robby@btankinc.com</v>
          </cell>
        </row>
        <row r="96">
          <cell r="A96" t="str">
            <v>Robert Obrien</v>
          </cell>
          <cell r="B96" t="str">
            <v>robrien@noraweb.org</v>
          </cell>
        </row>
        <row r="97">
          <cell r="A97" t="str">
            <v>Ryan Meres</v>
          </cell>
          <cell r="B97" t="str">
            <v>ryan.meres@gmail.com</v>
          </cell>
        </row>
        <row r="98">
          <cell r="A98" t="str">
            <v>Ryohei Hinokuma</v>
          </cell>
          <cell r="B98" t="str">
            <v>ryohei.hinokuma@daikinus.com</v>
          </cell>
        </row>
        <row r="99">
          <cell r="A99" t="str">
            <v>Sam Bauer</v>
          </cell>
          <cell r="B99" t="str">
            <v>sam@theadhocgroup.com</v>
          </cell>
        </row>
        <row r="100">
          <cell r="A100" t="str">
            <v>Scott Fenwick</v>
          </cell>
          <cell r="B100" t="str">
            <v>sfenwick@cleanfuels.org</v>
          </cell>
        </row>
        <row r="101">
          <cell r="A101" t="str">
            <v>Sean Denniston</v>
          </cell>
          <cell r="B101" t="str">
            <v>sean@newbuildings.org</v>
          </cell>
        </row>
        <row r="102">
          <cell r="A102" t="str">
            <v>SEHPCAC</v>
          </cell>
          <cell r="B102" t="str">
            <v>sehpcac@iccsafe.org</v>
          </cell>
        </row>
        <row r="103">
          <cell r="A103" t="str">
            <v>Seth Wiley</v>
          </cell>
          <cell r="B103" t="str">
            <v>seth@siteisreal.com</v>
          </cell>
        </row>
        <row r="104">
          <cell r="A104" t="str">
            <v>Shannon Corcoran</v>
          </cell>
          <cell r="B104" t="str">
            <v>SCorcoran@aga.org</v>
          </cell>
        </row>
        <row r="105">
          <cell r="A105" t="str">
            <v>Sharon Bonesteel</v>
          </cell>
          <cell r="B105" t="str">
            <v>sharon.bonesteel@srpnet.com</v>
          </cell>
        </row>
        <row r="106">
          <cell r="A106" t="str">
            <v>Stacy Miller</v>
          </cell>
          <cell r="B106" t="str">
            <v>stacy.miller@minneapolismn.gov</v>
          </cell>
        </row>
        <row r="107">
          <cell r="A107" t="str">
            <v>Sumit Sunthankar</v>
          </cell>
          <cell r="B107" t="str">
            <v>ssunthankar@ciscocems.com</v>
          </cell>
        </row>
        <row r="108">
          <cell r="A108" t="str">
            <v>Ted Williams</v>
          </cell>
          <cell r="B108" t="str">
            <v>ngdllc@outlook.com</v>
          </cell>
        </row>
        <row r="109">
          <cell r="A109" t="str">
            <v>Theresa Weston</v>
          </cell>
          <cell r="B109" t="str">
            <v>holtweston88@gmail.com</v>
          </cell>
        </row>
        <row r="110">
          <cell r="A110" t="str">
            <v>Thomas Culp</v>
          </cell>
          <cell r="B110" t="str">
            <v>culp@birchpointconsulting.com</v>
          </cell>
        </row>
        <row r="111">
          <cell r="A111" t="str">
            <v>Thomas Nagy</v>
          </cell>
          <cell r="B111" t="str">
            <v>tnagy@enverid.com</v>
          </cell>
        </row>
        <row r="112">
          <cell r="A112" t="str">
            <v>Vincent Martinez</v>
          </cell>
          <cell r="B112" t="str">
            <v>martinez@architecture2030.org</v>
          </cell>
        </row>
        <row r="113">
          <cell r="A113" t="str">
            <v>Vladimir Kochkin</v>
          </cell>
          <cell r="B113" t="str">
            <v>vkochkin@nahb.org</v>
          </cell>
        </row>
        <row r="114">
          <cell r="A114" t="str">
            <v>Wayne Stoppelmoor</v>
          </cell>
          <cell r="B114" t="str">
            <v>wayne.stoppelmoor@schneider-electric.com</v>
          </cell>
        </row>
        <row r="115">
          <cell r="A115" t="str">
            <v>Wesley Hall</v>
          </cell>
          <cell r="B115" t="str">
            <v>wes.hall@reflectixinc.com</v>
          </cell>
        </row>
        <row r="116">
          <cell r="A116" t="str">
            <v>amy schmidt</v>
          </cell>
          <cell r="B116" t="str">
            <v>Amy_Schmidt@americanchemistry.com</v>
          </cell>
        </row>
        <row r="117">
          <cell r="A117" t="str">
            <v>Jeffrey Shapiro</v>
          </cell>
          <cell r="B117" t="str">
            <v>jeff.shapiro@intlcodeconsultants.com</v>
          </cell>
        </row>
        <row r="118">
          <cell r="A118" t="str">
            <v>IECC CE Envelope</v>
          </cell>
        </row>
        <row r="119">
          <cell r="A119" t="str">
            <v>IECC CE HVACR</v>
          </cell>
        </row>
        <row r="120">
          <cell r="A120" t="str">
            <v>IECC CE Econ Modeling</v>
          </cell>
        </row>
        <row r="121">
          <cell r="A121" t="str">
            <v>IECC RE Elec</v>
          </cell>
        </row>
        <row r="122">
          <cell r="A122" t="str">
            <v>IECC RE HVACR</v>
          </cell>
        </row>
        <row r="123">
          <cell r="A123" t="str">
            <v>IECC CE Elec</v>
          </cell>
        </row>
        <row r="124">
          <cell r="A124" t="str">
            <v>William Fay</v>
          </cell>
          <cell r="B124" t="str">
            <v>bill@energyefficientcodes.org</v>
          </cell>
        </row>
        <row r="125">
          <cell r="A125" t="str">
            <v>Steven Rosenstock</v>
          </cell>
          <cell r="B125" t="str">
            <v>srosenstock@eei.org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n@mchughenerg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7AEE-BA67-46A2-AA4D-077CAB3EDB7C}">
  <sheetPr>
    <pageSetUpPr fitToPage="1"/>
  </sheetPr>
  <dimension ref="A1:H85"/>
  <sheetViews>
    <sheetView tabSelected="1" zoomScale="60" zoomScaleNormal="60" workbookViewId="0">
      <selection activeCell="A10" sqref="A10"/>
    </sheetView>
  </sheetViews>
  <sheetFormatPr defaultRowHeight="14.5" x14ac:dyDescent="0.35"/>
  <cols>
    <col min="1" max="1" width="15.1796875" customWidth="1"/>
    <col min="2" max="2" width="16.26953125" customWidth="1"/>
    <col min="3" max="3" width="48.6328125" customWidth="1"/>
    <col min="4" max="4" width="21.54296875" customWidth="1"/>
    <col min="5" max="5" width="33.26953125" customWidth="1"/>
    <col min="6" max="6" width="10.54296875" style="1" customWidth="1"/>
    <col min="7" max="7" width="12.54296875" style="16" customWidth="1"/>
    <col min="8" max="8" width="49.36328125" style="15" customWidth="1"/>
  </cols>
  <sheetData>
    <row r="1" spans="1:8" s="25" customFormat="1" ht="69.25" customHeight="1" x14ac:dyDescent="0.35">
      <c r="A1" s="22" t="s">
        <v>30</v>
      </c>
      <c r="B1" s="23" t="s">
        <v>98</v>
      </c>
      <c r="C1" s="23" t="s">
        <v>29</v>
      </c>
      <c r="D1" s="23" t="s">
        <v>99</v>
      </c>
      <c r="E1" s="23" t="s">
        <v>100</v>
      </c>
      <c r="F1" s="22" t="s">
        <v>31</v>
      </c>
      <c r="G1" s="22" t="s">
        <v>33</v>
      </c>
      <c r="H1" s="24" t="s">
        <v>32</v>
      </c>
    </row>
    <row r="2" spans="1:8" ht="28.5" customHeight="1" x14ac:dyDescent="0.35">
      <c r="A2" s="27" t="s">
        <v>101</v>
      </c>
      <c r="B2" s="28"/>
      <c r="C2" s="28"/>
      <c r="D2" s="28"/>
      <c r="E2" s="28"/>
      <c r="F2" s="28"/>
      <c r="G2" s="28"/>
      <c r="H2" s="29"/>
    </row>
    <row r="3" spans="1:8" x14ac:dyDescent="0.35">
      <c r="A3" s="14"/>
      <c r="B3" s="18" t="s">
        <v>130</v>
      </c>
      <c r="C3" s="2" t="s">
        <v>92</v>
      </c>
      <c r="D3" s="17" t="s">
        <v>94</v>
      </c>
      <c r="E3" s="17"/>
      <c r="F3" s="3"/>
      <c r="G3" s="3"/>
    </row>
    <row r="4" spans="1:8" x14ac:dyDescent="0.35">
      <c r="A4" s="14"/>
      <c r="B4" s="18" t="s">
        <v>130</v>
      </c>
      <c r="C4" s="2" t="s">
        <v>93</v>
      </c>
      <c r="D4" s="17" t="s">
        <v>94</v>
      </c>
      <c r="E4" s="17"/>
      <c r="F4" s="3"/>
      <c r="G4" s="3"/>
    </row>
    <row r="5" spans="1:8" ht="28.5" customHeight="1" x14ac:dyDescent="0.35">
      <c r="A5" s="27" t="s">
        <v>138</v>
      </c>
      <c r="B5" s="28"/>
      <c r="C5" s="28"/>
      <c r="D5" s="28"/>
      <c r="E5" s="28"/>
      <c r="F5" s="28"/>
      <c r="G5" s="28"/>
      <c r="H5" s="29"/>
    </row>
    <row r="6" spans="1:8" x14ac:dyDescent="0.35">
      <c r="A6" s="14"/>
      <c r="B6" s="18" t="s">
        <v>34</v>
      </c>
      <c r="C6" s="2" t="s">
        <v>91</v>
      </c>
      <c r="D6" s="17" t="s">
        <v>94</v>
      </c>
      <c r="E6" s="17"/>
      <c r="F6" s="3"/>
      <c r="G6" s="3"/>
    </row>
    <row r="7" spans="1:8" x14ac:dyDescent="0.35">
      <c r="A7" s="14"/>
      <c r="B7" s="18" t="s">
        <v>34</v>
      </c>
      <c r="C7" s="2" t="s">
        <v>127</v>
      </c>
      <c r="D7" s="17" t="s">
        <v>94</v>
      </c>
      <c r="E7" s="17"/>
      <c r="F7" s="3"/>
      <c r="G7" s="3"/>
    </row>
    <row r="8" spans="1:8" x14ac:dyDescent="0.35">
      <c r="A8" s="14"/>
      <c r="B8" s="18" t="s">
        <v>34</v>
      </c>
      <c r="C8" s="2" t="s">
        <v>128</v>
      </c>
      <c r="D8" s="17" t="s">
        <v>94</v>
      </c>
      <c r="E8" s="17"/>
      <c r="F8" s="3"/>
      <c r="G8" s="3"/>
    </row>
    <row r="9" spans="1:8" x14ac:dyDescent="0.35">
      <c r="A9" s="14"/>
      <c r="B9" s="18" t="s">
        <v>34</v>
      </c>
      <c r="C9" s="2" t="s">
        <v>129</v>
      </c>
      <c r="D9" s="17" t="s">
        <v>94</v>
      </c>
      <c r="E9" s="17"/>
      <c r="F9" s="3"/>
      <c r="G9" s="3"/>
    </row>
    <row r="10" spans="1:8" x14ac:dyDescent="0.35">
      <c r="A10" s="14"/>
      <c r="B10" s="18" t="s">
        <v>135</v>
      </c>
      <c r="C10" s="2" t="s">
        <v>136</v>
      </c>
      <c r="D10" s="17" t="s">
        <v>94</v>
      </c>
      <c r="E10" s="35" t="s">
        <v>137</v>
      </c>
      <c r="F10" s="3"/>
      <c r="G10" s="3"/>
    </row>
    <row r="11" spans="1:8" x14ac:dyDescent="0.35">
      <c r="A11" s="2" t="s">
        <v>81</v>
      </c>
      <c r="B11" s="18" t="s">
        <v>56</v>
      </c>
      <c r="C11" s="2" t="s">
        <v>57</v>
      </c>
      <c r="D11" s="2" t="s">
        <v>38</v>
      </c>
      <c r="E11" s="2" t="str">
        <f>VLOOKUP(D11,[1]prop!$A$2:$B$125,2,FALSE)</f>
        <v>jbailey@oneluxstudio.com</v>
      </c>
      <c r="F11" s="3"/>
      <c r="G11" s="3"/>
      <c r="H11" s="15" t="s">
        <v>115</v>
      </c>
    </row>
    <row r="12" spans="1:8" x14ac:dyDescent="0.35">
      <c r="A12" s="2" t="s">
        <v>71</v>
      </c>
      <c r="B12" s="18" t="s">
        <v>34</v>
      </c>
      <c r="C12" s="2" t="s">
        <v>95</v>
      </c>
      <c r="D12" s="2" t="s">
        <v>35</v>
      </c>
      <c r="E12" s="2" t="str">
        <f>VLOOKUP(D12,[1]prop!$A$2:$B$125,2,FALSE)</f>
        <v>michael.myer@pnnl.gov</v>
      </c>
      <c r="F12" s="3"/>
      <c r="G12" s="3"/>
      <c r="H12" s="15" t="s">
        <v>115</v>
      </c>
    </row>
    <row r="13" spans="1:8" ht="28.5" customHeight="1" x14ac:dyDescent="0.35">
      <c r="A13" s="27" t="s">
        <v>134</v>
      </c>
      <c r="B13" s="28"/>
      <c r="C13" s="28"/>
      <c r="D13" s="28"/>
      <c r="E13" s="28"/>
      <c r="F13" s="28"/>
      <c r="G13" s="28"/>
      <c r="H13" s="29"/>
    </row>
    <row r="14" spans="1:8" x14ac:dyDescent="0.35">
      <c r="A14" s="2" t="s">
        <v>131</v>
      </c>
      <c r="B14" s="18" t="s">
        <v>56</v>
      </c>
      <c r="C14" s="2" t="s">
        <v>132</v>
      </c>
      <c r="D14" s="2" t="s">
        <v>38</v>
      </c>
      <c r="E14" s="2" t="str">
        <f>VLOOKUP(D14,[1]prop!$A$2:$B$125,2,FALSE)</f>
        <v>jbailey@oneluxstudio.com</v>
      </c>
      <c r="F14" s="3"/>
      <c r="G14" s="3"/>
      <c r="H14" s="15" t="s">
        <v>133</v>
      </c>
    </row>
    <row r="15" spans="1:8" x14ac:dyDescent="0.35">
      <c r="A15" s="2" t="s">
        <v>82</v>
      </c>
      <c r="B15" s="2" t="s">
        <v>56</v>
      </c>
      <c r="C15" s="2" t="s">
        <v>59</v>
      </c>
      <c r="D15" s="2" t="s">
        <v>58</v>
      </c>
      <c r="E15" s="2" t="str">
        <f>VLOOKUP(D15,[1]prop!$A$2:$B$125,2,FALSE)</f>
        <v>jon@mchughenergy.com</v>
      </c>
      <c r="F15" s="3"/>
      <c r="G15" s="3"/>
      <c r="H15" s="15" t="s">
        <v>117</v>
      </c>
    </row>
    <row r="16" spans="1:8" ht="28.5" customHeight="1" x14ac:dyDescent="0.35">
      <c r="A16" s="27" t="s">
        <v>104</v>
      </c>
      <c r="B16" s="28"/>
      <c r="C16" s="28"/>
      <c r="D16" s="28"/>
      <c r="E16" s="28"/>
      <c r="F16" s="28"/>
      <c r="G16" s="28"/>
      <c r="H16" s="29"/>
    </row>
    <row r="17" spans="1:8" x14ac:dyDescent="0.35">
      <c r="A17" s="19" t="s">
        <v>72</v>
      </c>
      <c r="B17" s="19" t="s">
        <v>36</v>
      </c>
      <c r="C17" s="19" t="s">
        <v>96</v>
      </c>
      <c r="D17" s="19" t="s">
        <v>37</v>
      </c>
      <c r="E17" s="19" t="str">
        <f>VLOOKUP(D17,[1]prop!$A$2:$B$125,2,FALSE)</f>
        <v>bswiecicki@npga.org</v>
      </c>
      <c r="F17" s="20" t="s">
        <v>103</v>
      </c>
      <c r="G17" s="20" t="s">
        <v>126</v>
      </c>
      <c r="H17" s="21"/>
    </row>
    <row r="18" spans="1:8" x14ac:dyDescent="0.35">
      <c r="A18" s="2" t="s">
        <v>73</v>
      </c>
      <c r="B18" s="2" t="s">
        <v>45</v>
      </c>
      <c r="C18" s="2" t="s">
        <v>46</v>
      </c>
      <c r="D18" s="2" t="s">
        <v>39</v>
      </c>
      <c r="E18" s="2" t="str">
        <f>VLOOKUP(D18,[1]prop!$A$2:$B$125,2,FALSE)</f>
        <v>srosenstock@eei.org</v>
      </c>
      <c r="F18" s="3"/>
      <c r="G18" s="3"/>
    </row>
    <row r="19" spans="1:8" x14ac:dyDescent="0.35">
      <c r="A19" s="2" t="s">
        <v>74</v>
      </c>
      <c r="B19" s="2" t="s">
        <v>47</v>
      </c>
      <c r="C19" s="2" t="s">
        <v>97</v>
      </c>
      <c r="D19" s="2" t="s">
        <v>40</v>
      </c>
      <c r="E19" s="2" t="str">
        <f>VLOOKUP(D19,[1]prop!$A$2:$B$125,2,FALSE)</f>
        <v>diana@newbuildings.org</v>
      </c>
      <c r="F19" s="3"/>
      <c r="G19" s="3"/>
    </row>
    <row r="20" spans="1:8" x14ac:dyDescent="0.35">
      <c r="A20" s="2" t="s">
        <v>75</v>
      </c>
      <c r="B20" s="18" t="s">
        <v>47</v>
      </c>
      <c r="C20" s="2" t="s">
        <v>48</v>
      </c>
      <c r="D20" s="2" t="s">
        <v>44</v>
      </c>
      <c r="E20" s="2" t="str">
        <f>VLOOKUP(D20,[1]prop!$A$2:$B$125,2,FALSE)</f>
        <v>charles@eley.com</v>
      </c>
      <c r="F20" s="3"/>
      <c r="G20" s="3"/>
    </row>
    <row r="21" spans="1:8" x14ac:dyDescent="0.35">
      <c r="A21" s="2" t="s">
        <v>76</v>
      </c>
      <c r="B21" s="18" t="s">
        <v>47</v>
      </c>
      <c r="C21" s="2" t="s">
        <v>49</v>
      </c>
      <c r="D21" s="2" t="s">
        <v>43</v>
      </c>
      <c r="E21" s="2" t="str">
        <f>VLOOKUP(D21,[1]prop!$A$2:$B$125,2,FALSE)</f>
        <v>asmith@nahb.org</v>
      </c>
      <c r="F21" s="3"/>
      <c r="G21" s="3"/>
    </row>
    <row r="22" spans="1:8" x14ac:dyDescent="0.35">
      <c r="A22" s="2" t="s">
        <v>77</v>
      </c>
      <c r="B22" s="2" t="s">
        <v>47</v>
      </c>
      <c r="C22" s="2" t="s">
        <v>50</v>
      </c>
      <c r="D22" s="2" t="s">
        <v>42</v>
      </c>
      <c r="E22" s="2" t="str">
        <f>VLOOKUP(D22,[1]prop!$A$2:$B$125,2,FALSE)</f>
        <v>bryan.holland@nema.org</v>
      </c>
      <c r="F22" s="3"/>
      <c r="G22" s="3"/>
    </row>
    <row r="23" spans="1:8" x14ac:dyDescent="0.35">
      <c r="A23" s="2" t="s">
        <v>78</v>
      </c>
      <c r="B23" s="2" t="s">
        <v>51</v>
      </c>
      <c r="C23" s="2" t="s">
        <v>52</v>
      </c>
      <c r="D23" s="2" t="s">
        <v>37</v>
      </c>
      <c r="E23" s="2" t="str">
        <f>VLOOKUP(D23,[1]prop!$A$2:$B$125,2,FALSE)</f>
        <v>bswiecicki@npga.org</v>
      </c>
      <c r="F23" s="3"/>
      <c r="G23" s="3"/>
    </row>
    <row r="24" spans="1:8" x14ac:dyDescent="0.35">
      <c r="A24" s="2" t="s">
        <v>79</v>
      </c>
      <c r="B24" s="2" t="s">
        <v>53</v>
      </c>
      <c r="C24" s="2" t="s">
        <v>54</v>
      </c>
      <c r="D24" s="2" t="s">
        <v>44</v>
      </c>
      <c r="E24" s="2" t="str">
        <f>VLOOKUP(D24,[1]prop!$A$2:$B$125,2,FALSE)</f>
        <v>charles@eley.com</v>
      </c>
      <c r="F24" s="3"/>
      <c r="G24" s="3"/>
    </row>
    <row r="25" spans="1:8" x14ac:dyDescent="0.35">
      <c r="A25" s="2" t="s">
        <v>80</v>
      </c>
      <c r="B25" s="18" t="s">
        <v>53</v>
      </c>
      <c r="C25" s="2" t="s">
        <v>55</v>
      </c>
      <c r="D25" s="2" t="s">
        <v>44</v>
      </c>
      <c r="E25" s="2" t="str">
        <f>VLOOKUP(D25,[1]prop!$A$2:$B$125,2,FALSE)</f>
        <v>charles@eley.com</v>
      </c>
      <c r="F25" s="3"/>
      <c r="G25" s="3"/>
    </row>
    <row r="26" spans="1:8" x14ac:dyDescent="0.35">
      <c r="A26" s="2" t="s">
        <v>85</v>
      </c>
      <c r="B26" s="18" t="s">
        <v>64</v>
      </c>
      <c r="C26" s="2" t="s">
        <v>65</v>
      </c>
      <c r="D26" s="2" t="s">
        <v>43</v>
      </c>
      <c r="E26" s="2" t="str">
        <f>VLOOKUP(D26,[1]prop!$A$2:$B$125,2,FALSE)</f>
        <v>asmith@nahb.org</v>
      </c>
      <c r="F26" s="3"/>
      <c r="G26" s="3"/>
    </row>
    <row r="27" spans="1:8" x14ac:dyDescent="0.35">
      <c r="A27" s="2" t="s">
        <v>86</v>
      </c>
      <c r="B27" s="18" t="s">
        <v>66</v>
      </c>
      <c r="C27" s="2" t="s">
        <v>67</v>
      </c>
      <c r="D27" s="2" t="s">
        <v>44</v>
      </c>
      <c r="E27" s="2" t="str">
        <f>VLOOKUP(D27,[1]prop!$A$2:$B$125,2,FALSE)</f>
        <v>charles@eley.com</v>
      </c>
      <c r="F27" s="3"/>
      <c r="G27" s="3"/>
    </row>
    <row r="28" spans="1:8" x14ac:dyDescent="0.35">
      <c r="A28" s="2" t="s">
        <v>87</v>
      </c>
      <c r="B28" s="2" t="s">
        <v>47</v>
      </c>
      <c r="C28" s="2" t="s">
        <v>50</v>
      </c>
      <c r="D28" s="2" t="s">
        <v>39</v>
      </c>
      <c r="E28" s="2" t="str">
        <f>VLOOKUP(D28,[1]prop!$A$2:$B$125,2,FALSE)</f>
        <v>srosenstock@eei.org</v>
      </c>
      <c r="F28" s="3"/>
      <c r="G28" s="3"/>
    </row>
    <row r="29" spans="1:8" x14ac:dyDescent="0.35">
      <c r="A29" s="2" t="s">
        <v>88</v>
      </c>
      <c r="B29" s="18" t="s">
        <v>89</v>
      </c>
      <c r="C29" s="2" t="s">
        <v>90</v>
      </c>
      <c r="D29" s="2" t="s">
        <v>44</v>
      </c>
      <c r="E29" s="2" t="str">
        <f>VLOOKUP(D29,[1]prop!$A$2:$B$125,2,FALSE)</f>
        <v>charles@eley.com</v>
      </c>
      <c r="F29" s="3"/>
      <c r="G29" s="3"/>
    </row>
    <row r="30" spans="1:8" x14ac:dyDescent="0.35">
      <c r="A30" s="2" t="s">
        <v>69</v>
      </c>
      <c r="B30" s="18" t="s">
        <v>45</v>
      </c>
      <c r="C30" s="2" t="s">
        <v>70</v>
      </c>
      <c r="D30" s="2" t="s">
        <v>68</v>
      </c>
      <c r="E30" s="2" t="str">
        <f>VLOOKUP(D30,[2]prop!$A$2:$B$125,2,FALSE)</f>
        <v>payam.bozorgchami@energy.ca.gov</v>
      </c>
      <c r="F30" s="3"/>
      <c r="G30" s="3"/>
    </row>
    <row r="31" spans="1:8" x14ac:dyDescent="0.35">
      <c r="A31" s="19" t="s">
        <v>123</v>
      </c>
      <c r="B31" s="19" t="s">
        <v>41</v>
      </c>
      <c r="C31" s="19" t="s">
        <v>124</v>
      </c>
      <c r="D31" s="19" t="s">
        <v>42</v>
      </c>
      <c r="E31" s="19" t="str">
        <f>VLOOKUP(D31,[1]prop!$A$2:$B$125,2,FALSE)</f>
        <v>bryan.holland@nema.org</v>
      </c>
      <c r="F31" s="20" t="s">
        <v>103</v>
      </c>
      <c r="G31" s="20" t="s">
        <v>116</v>
      </c>
      <c r="H31" s="21" t="s">
        <v>125</v>
      </c>
    </row>
    <row r="32" spans="1:8" x14ac:dyDescent="0.35">
      <c r="A32" s="26" t="s">
        <v>118</v>
      </c>
      <c r="B32" s="26" t="s">
        <v>106</v>
      </c>
      <c r="C32" s="26" t="s">
        <v>113</v>
      </c>
      <c r="D32" s="26" t="s">
        <v>37</v>
      </c>
      <c r="E32" s="26" t="str">
        <f>VLOOKUP(D32,[1]prop!$A$2:$B$125,2,FALSE)</f>
        <v>bswiecicki@npga.org</v>
      </c>
      <c r="F32" s="3"/>
      <c r="G32" s="3"/>
    </row>
    <row r="33" spans="1:8" x14ac:dyDescent="0.35">
      <c r="A33" s="26" t="s">
        <v>119</v>
      </c>
      <c r="B33" s="26" t="s">
        <v>105</v>
      </c>
      <c r="C33" s="26" t="s">
        <v>114</v>
      </c>
      <c r="D33" s="26" t="s">
        <v>37</v>
      </c>
      <c r="E33" s="26" t="str">
        <f>VLOOKUP(D33,[1]prop!$A$2:$B$125,2,FALSE)</f>
        <v>bswiecicki@npga.org</v>
      </c>
      <c r="F33" s="3"/>
      <c r="G33" s="3"/>
    </row>
    <row r="34" spans="1:8" x14ac:dyDescent="0.35">
      <c r="A34" s="26" t="s">
        <v>120</v>
      </c>
      <c r="B34" s="26" t="s">
        <v>108</v>
      </c>
      <c r="C34" s="26" t="s">
        <v>111</v>
      </c>
      <c r="D34" s="26" t="s">
        <v>37</v>
      </c>
      <c r="E34" s="26" t="str">
        <f>VLOOKUP(D34,[1]prop!$A$2:$B$125,2,FALSE)</f>
        <v>bswiecicki@npga.org</v>
      </c>
      <c r="F34" s="3"/>
      <c r="G34" s="3"/>
    </row>
    <row r="35" spans="1:8" x14ac:dyDescent="0.35">
      <c r="A35" s="26" t="s">
        <v>121</v>
      </c>
      <c r="B35" s="26" t="s">
        <v>107</v>
      </c>
      <c r="C35" s="26" t="s">
        <v>112</v>
      </c>
      <c r="D35" s="26" t="s">
        <v>37</v>
      </c>
      <c r="E35" s="26" t="str">
        <f>VLOOKUP(D35,[1]prop!$A$2:$B$125,2,FALSE)</f>
        <v>bswiecicki@npga.org</v>
      </c>
      <c r="F35" s="3"/>
      <c r="G35" s="3"/>
    </row>
    <row r="36" spans="1:8" x14ac:dyDescent="0.35">
      <c r="A36" s="26" t="s">
        <v>122</v>
      </c>
      <c r="B36" s="26" t="s">
        <v>109</v>
      </c>
      <c r="C36" s="26" t="s">
        <v>110</v>
      </c>
      <c r="D36" s="26" t="s">
        <v>37</v>
      </c>
      <c r="E36" s="26" t="str">
        <f>VLOOKUP(D36,[1]prop!$A$2:$B$125,2,FALSE)</f>
        <v>bswiecicki@npga.org</v>
      </c>
      <c r="F36" s="3"/>
      <c r="G36" s="3"/>
    </row>
    <row r="37" spans="1:8" ht="28.5" customHeight="1" x14ac:dyDescent="0.35">
      <c r="A37" s="27" t="s">
        <v>102</v>
      </c>
      <c r="B37" s="28"/>
      <c r="C37" s="28"/>
      <c r="D37" s="28"/>
      <c r="E37" s="28"/>
      <c r="F37" s="28"/>
      <c r="G37" s="28"/>
      <c r="H37" s="29"/>
    </row>
    <row r="38" spans="1:8" x14ac:dyDescent="0.35">
      <c r="A38" s="2" t="s">
        <v>83</v>
      </c>
      <c r="B38" s="18" t="s">
        <v>60</v>
      </c>
      <c r="C38" s="2" t="s">
        <v>61</v>
      </c>
      <c r="D38" s="2" t="s">
        <v>62</v>
      </c>
      <c r="E38" s="2" t="str">
        <f>VLOOKUP(D38,[1]prop!$A$2:$B$125,2,FALSE)</f>
        <v>noneil@energy350.com</v>
      </c>
      <c r="F38" s="3"/>
      <c r="G38" s="3"/>
    </row>
    <row r="39" spans="1:8" x14ac:dyDescent="0.35">
      <c r="A39" s="2" t="s">
        <v>84</v>
      </c>
      <c r="B39" s="2" t="s">
        <v>60</v>
      </c>
      <c r="C39" s="2" t="s">
        <v>63</v>
      </c>
      <c r="D39" s="2" t="s">
        <v>42</v>
      </c>
      <c r="E39" s="2" t="str">
        <f>VLOOKUP(D39,[1]prop!$A$2:$B$125,2,FALSE)</f>
        <v>bryan.holland@nema.org</v>
      </c>
      <c r="F39" s="3"/>
      <c r="G39" s="3"/>
    </row>
    <row r="40" spans="1:8" x14ac:dyDescent="0.35">
      <c r="F40"/>
      <c r="G40"/>
      <c r="H40"/>
    </row>
    <row r="41" spans="1:8" x14ac:dyDescent="0.35">
      <c r="F41"/>
      <c r="G41"/>
      <c r="H41"/>
    </row>
    <row r="42" spans="1:8" x14ac:dyDescent="0.35">
      <c r="F42"/>
      <c r="G42"/>
      <c r="H42"/>
    </row>
    <row r="43" spans="1:8" x14ac:dyDescent="0.35">
      <c r="F43"/>
      <c r="G43"/>
      <c r="H43"/>
    </row>
    <row r="44" spans="1:8" x14ac:dyDescent="0.35">
      <c r="F44"/>
      <c r="G44"/>
      <c r="H44"/>
    </row>
    <row r="45" spans="1:8" x14ac:dyDescent="0.35">
      <c r="F45"/>
      <c r="G45"/>
      <c r="H45"/>
    </row>
    <row r="46" spans="1:8" x14ac:dyDescent="0.35">
      <c r="F46"/>
      <c r="G46"/>
      <c r="H46"/>
    </row>
    <row r="47" spans="1:8" x14ac:dyDescent="0.35">
      <c r="F47"/>
      <c r="G47"/>
      <c r="H47"/>
    </row>
    <row r="48" spans="1:8" x14ac:dyDescent="0.35">
      <c r="F48"/>
      <c r="G48"/>
      <c r="H48"/>
    </row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</sheetData>
  <mergeCells count="5">
    <mergeCell ref="A5:H5"/>
    <mergeCell ref="A2:H2"/>
    <mergeCell ref="A37:H37"/>
    <mergeCell ref="A16:H16"/>
    <mergeCell ref="A13:H13"/>
  </mergeCells>
  <hyperlinks>
    <hyperlink ref="E10" r:id="rId1" xr:uid="{02FECB64-B231-4E6E-8507-0B099D573B93}"/>
  </hyperlinks>
  <pageMargins left="0.7" right="0.7" top="0.75" bottom="0.75" header="0.3" footer="0.3"/>
  <pageSetup scale="5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E229-D39B-4C38-B5CC-C2F4511B0370}">
  <dimension ref="A3:J27"/>
  <sheetViews>
    <sheetView workbookViewId="0">
      <selection activeCell="M13" sqref="M13"/>
    </sheetView>
  </sheetViews>
  <sheetFormatPr defaultColWidth="8.81640625" defaultRowHeight="14.5" x14ac:dyDescent="0.35"/>
  <cols>
    <col min="2" max="2" width="8.81640625" style="1"/>
    <col min="3" max="3" width="10.26953125" style="1" customWidth="1"/>
  </cols>
  <sheetData>
    <row r="3" spans="1:10" x14ac:dyDescent="0.35">
      <c r="A3" s="4" t="s">
        <v>21</v>
      </c>
      <c r="B3" s="1" t="s">
        <v>17</v>
      </c>
      <c r="C3" s="1" t="s">
        <v>18</v>
      </c>
    </row>
    <row r="4" spans="1:10" x14ac:dyDescent="0.35">
      <c r="A4" s="10">
        <v>1</v>
      </c>
      <c r="B4" s="3">
        <v>3</v>
      </c>
      <c r="C4" s="3" t="s">
        <v>23</v>
      </c>
      <c r="D4" s="2" t="s">
        <v>0</v>
      </c>
      <c r="E4" s="2"/>
      <c r="F4" s="2"/>
      <c r="G4" s="2"/>
      <c r="H4" s="2"/>
      <c r="I4" s="2"/>
    </row>
    <row r="5" spans="1:10" ht="14.4" customHeight="1" x14ac:dyDescent="0.35">
      <c r="A5" s="34" t="s">
        <v>25</v>
      </c>
      <c r="B5" s="3">
        <v>12</v>
      </c>
      <c r="C5" s="3" t="s">
        <v>23</v>
      </c>
      <c r="D5" s="2" t="s">
        <v>1</v>
      </c>
      <c r="E5" s="2"/>
      <c r="F5" s="2"/>
      <c r="G5" s="2"/>
      <c r="H5" s="2"/>
      <c r="I5" s="2"/>
      <c r="J5" s="30">
        <f>SUM(B5:B7)/3</f>
        <v>7</v>
      </c>
    </row>
    <row r="6" spans="1:10" x14ac:dyDescent="0.35">
      <c r="A6" s="34"/>
      <c r="B6" s="3">
        <v>6</v>
      </c>
      <c r="C6" s="12" t="s">
        <v>22</v>
      </c>
      <c r="D6" s="2" t="s">
        <v>2</v>
      </c>
      <c r="E6" s="2"/>
      <c r="F6" s="2"/>
      <c r="G6" s="2"/>
      <c r="H6" s="2"/>
      <c r="I6" s="2"/>
      <c r="J6" s="30"/>
    </row>
    <row r="7" spans="1:10" x14ac:dyDescent="0.35">
      <c r="A7" s="34"/>
      <c r="B7" s="3">
        <v>3</v>
      </c>
      <c r="C7" s="12" t="s">
        <v>22</v>
      </c>
      <c r="D7" s="2" t="s">
        <v>4</v>
      </c>
      <c r="E7" s="2"/>
      <c r="F7" s="2"/>
      <c r="G7" s="2"/>
      <c r="H7" s="2"/>
      <c r="I7" s="2"/>
      <c r="J7" s="30"/>
    </row>
    <row r="8" spans="1:10" x14ac:dyDescent="0.35">
      <c r="A8" s="7"/>
      <c r="B8" s="8"/>
      <c r="C8" s="8"/>
      <c r="D8" s="9"/>
      <c r="E8" s="9"/>
      <c r="F8" s="9"/>
      <c r="G8" s="9"/>
      <c r="H8" s="9"/>
      <c r="I8" s="9"/>
      <c r="J8" s="11"/>
    </row>
    <row r="9" spans="1:10" x14ac:dyDescent="0.35">
      <c r="A9" s="32" t="s">
        <v>26</v>
      </c>
      <c r="B9" s="1">
        <v>3</v>
      </c>
      <c r="C9" s="1" t="s">
        <v>24</v>
      </c>
      <c r="D9" t="s">
        <v>9</v>
      </c>
      <c r="J9" s="31">
        <f>SUM(B9:B12)/2</f>
        <v>9.5</v>
      </c>
    </row>
    <row r="10" spans="1:10" x14ac:dyDescent="0.35">
      <c r="A10" s="33"/>
      <c r="B10" s="1">
        <v>6</v>
      </c>
      <c r="C10" s="1" t="s">
        <v>24</v>
      </c>
      <c r="D10" t="s">
        <v>10</v>
      </c>
      <c r="J10" s="31"/>
    </row>
    <row r="11" spans="1:10" x14ac:dyDescent="0.35">
      <c r="A11" s="33"/>
      <c r="B11" s="1">
        <v>7</v>
      </c>
      <c r="C11" s="1" t="s">
        <v>23</v>
      </c>
      <c r="D11" t="s">
        <v>15</v>
      </c>
      <c r="J11" s="31"/>
    </row>
    <row r="12" spans="1:10" x14ac:dyDescent="0.35">
      <c r="A12" s="33"/>
      <c r="B12" s="1">
        <v>3</v>
      </c>
      <c r="C12" s="1" t="s">
        <v>23</v>
      </c>
      <c r="D12" t="s">
        <v>11</v>
      </c>
      <c r="J12" s="31"/>
    </row>
    <row r="13" spans="1:10" x14ac:dyDescent="0.35">
      <c r="A13" s="7"/>
      <c r="B13" s="8"/>
      <c r="C13" s="8"/>
      <c r="D13" s="9"/>
      <c r="E13" s="9"/>
      <c r="F13" s="9"/>
      <c r="G13" s="9"/>
      <c r="H13" s="9"/>
      <c r="I13" s="9"/>
      <c r="J13" s="11"/>
    </row>
    <row r="14" spans="1:10" x14ac:dyDescent="0.35">
      <c r="A14" s="32" t="s">
        <v>27</v>
      </c>
      <c r="B14" s="1">
        <v>8</v>
      </c>
      <c r="C14" s="1" t="s">
        <v>23</v>
      </c>
      <c r="D14" t="s">
        <v>14</v>
      </c>
      <c r="J14" s="31">
        <f>SUM(B14:B16)/3</f>
        <v>7.333333333333333</v>
      </c>
    </row>
    <row r="15" spans="1:10" x14ac:dyDescent="0.35">
      <c r="A15" s="33"/>
      <c r="B15" s="1">
        <v>5</v>
      </c>
      <c r="C15" s="1" t="s">
        <v>24</v>
      </c>
      <c r="D15" t="s">
        <v>6</v>
      </c>
      <c r="J15" s="31"/>
    </row>
    <row r="16" spans="1:10" x14ac:dyDescent="0.35">
      <c r="A16" s="33"/>
      <c r="B16" s="1">
        <v>9</v>
      </c>
      <c r="C16" s="13" t="s">
        <v>22</v>
      </c>
      <c r="D16" t="s">
        <v>7</v>
      </c>
      <c r="J16" s="31"/>
    </row>
    <row r="17" spans="1:10" x14ac:dyDescent="0.35">
      <c r="A17" s="7"/>
      <c r="B17" s="8"/>
      <c r="C17" s="8"/>
      <c r="D17" s="9"/>
      <c r="E17" s="9"/>
      <c r="F17" s="9"/>
      <c r="G17" s="9"/>
      <c r="H17" s="9"/>
      <c r="I17" s="9"/>
      <c r="J17" s="11"/>
    </row>
    <row r="18" spans="1:10" x14ac:dyDescent="0.35">
      <c r="A18" s="32" t="s">
        <v>28</v>
      </c>
      <c r="B18" s="1">
        <v>7</v>
      </c>
      <c r="C18" s="1" t="s">
        <v>23</v>
      </c>
      <c r="D18" t="s">
        <v>8</v>
      </c>
      <c r="J18" s="31">
        <f>SUM(B18:B23)/2</f>
        <v>10</v>
      </c>
    </row>
    <row r="19" spans="1:10" x14ac:dyDescent="0.35">
      <c r="A19" s="33"/>
      <c r="B19" s="1">
        <v>4</v>
      </c>
      <c r="C19" s="1" t="s">
        <v>23</v>
      </c>
      <c r="D19" t="s">
        <v>3</v>
      </c>
      <c r="J19" s="31"/>
    </row>
    <row r="20" spans="1:10" x14ac:dyDescent="0.35">
      <c r="A20" s="33"/>
      <c r="B20" s="1">
        <v>4</v>
      </c>
      <c r="C20" s="1" t="s">
        <v>23</v>
      </c>
      <c r="D20" t="s">
        <v>5</v>
      </c>
      <c r="J20" s="31"/>
    </row>
    <row r="21" spans="1:10" x14ac:dyDescent="0.35">
      <c r="A21" s="33"/>
      <c r="B21" s="1">
        <v>2</v>
      </c>
      <c r="C21" s="1" t="s">
        <v>23</v>
      </c>
      <c r="D21" t="s">
        <v>12</v>
      </c>
      <c r="J21" s="31"/>
    </row>
    <row r="22" spans="1:10" x14ac:dyDescent="0.35">
      <c r="A22" s="33"/>
      <c r="B22" s="1">
        <v>2</v>
      </c>
      <c r="C22" s="1" t="s">
        <v>24</v>
      </c>
      <c r="D22" t="s">
        <v>13</v>
      </c>
      <c r="J22" s="31"/>
    </row>
    <row r="23" spans="1:10" x14ac:dyDescent="0.35">
      <c r="A23" s="33"/>
      <c r="B23" s="1">
        <v>1</v>
      </c>
      <c r="C23" s="1" t="s">
        <v>23</v>
      </c>
      <c r="D23" t="s">
        <v>16</v>
      </c>
      <c r="J23" s="31"/>
    </row>
    <row r="24" spans="1:10" x14ac:dyDescent="0.35">
      <c r="B24" s="1">
        <f>SUM(B4:B23)</f>
        <v>85</v>
      </c>
    </row>
    <row r="26" spans="1:10" x14ac:dyDescent="0.35">
      <c r="B26" s="5">
        <f>B24/11</f>
        <v>7.7272727272727275</v>
      </c>
      <c r="C26" s="6" t="s">
        <v>19</v>
      </c>
    </row>
    <row r="27" spans="1:10" x14ac:dyDescent="0.35">
      <c r="B27" s="5">
        <f>11*120/B24</f>
        <v>15.529411764705882</v>
      </c>
      <c r="C27" s="6" t="s">
        <v>20</v>
      </c>
    </row>
  </sheetData>
  <mergeCells count="8">
    <mergeCell ref="J5:J7"/>
    <mergeCell ref="J9:J12"/>
    <mergeCell ref="J14:J16"/>
    <mergeCell ref="J18:J23"/>
    <mergeCell ref="A14:A16"/>
    <mergeCell ref="A18:A23"/>
    <mergeCell ref="A5:A7"/>
    <mergeCell ref="A9:A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6e0021-0e84-401f-bbc7-1899783a4adc">
      <Terms xmlns="http://schemas.microsoft.com/office/infopath/2007/PartnerControls"/>
    </lcf76f155ced4ddcb4097134ff3c332f>
    <TaxCatchAll xmlns="e53c870b-78e3-4b0f-91ef-72a046c30b6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369247586041A72BE2D981CB1058" ma:contentTypeVersion="15" ma:contentTypeDescription="Create a new document." ma:contentTypeScope="" ma:versionID="f5245d7ed25754f31bacc042021d5ba8">
  <xsd:schema xmlns:xsd="http://www.w3.org/2001/XMLSchema" xmlns:xs="http://www.w3.org/2001/XMLSchema" xmlns:p="http://schemas.microsoft.com/office/2006/metadata/properties" xmlns:ns2="c66e0021-0e84-401f-bbc7-1899783a4adc" xmlns:ns3="e53c870b-78e3-4b0f-91ef-72a046c30b62" targetNamespace="http://schemas.microsoft.com/office/2006/metadata/properties" ma:root="true" ma:fieldsID="5c131f556e43a1ec80e74e73f26586fd" ns2:_="" ns3:_="">
    <xsd:import namespace="c66e0021-0e84-401f-bbc7-1899783a4adc"/>
    <xsd:import namespace="e53c870b-78e3-4b0f-91ef-72a046c30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e0021-0e84-401f-bbc7-1899783a4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9d24f0-73b2-4fdd-970a-73a2b64ab7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c870b-78e3-4b0f-91ef-72a046c30b6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204c86-4b55-45bd-a166-b5234e234f48}" ma:internalName="TaxCatchAll" ma:showField="CatchAllData" ma:web="e53c870b-78e3-4b0f-91ef-72a046c30b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20F291-82EC-4099-A452-E094574571B6}">
  <ds:schemaRefs>
    <ds:schemaRef ds:uri="e53c870b-78e3-4b0f-91ef-72a046c30b6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66e0021-0e84-401f-bbc7-1899783a4adc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991804-BB20-42E2-B555-B5B7CDCFBE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A3557-D23D-4D0F-BF4F-B50ABD91FC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JBailey</dc:creator>
  <cp:lastModifiedBy>Michael Jouaneh</cp:lastModifiedBy>
  <cp:lastPrinted>2023-01-09T05:23:40Z</cp:lastPrinted>
  <dcterms:created xsi:type="dcterms:W3CDTF">2021-12-01T06:27:37Z</dcterms:created>
  <dcterms:modified xsi:type="dcterms:W3CDTF">2023-03-08T21:07:05Z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0x0101008C13369247586041A72BE2D981CB1058</vt:lpwstr>
  </property>
  <property fmtid="{D5CDD505-2E9C-101B-9397-08002B2CF9AE}" pid="3" name="MediaServiceImageTags">
    <vt:lpwstr/>
  </property>
</Properties>
</file>